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cy\Desktop\"/>
    </mc:Choice>
  </mc:AlternateContent>
  <xr:revisionPtr revIDLastSave="0" documentId="13_ncr:1_{B1A8EAB6-6DBC-4AB3-9798-F24877FD19AC}" xr6:coauthVersionLast="36" xr6:coauthVersionMax="47" xr10:uidLastSave="{00000000-0000-0000-0000-000000000000}"/>
  <bookViews>
    <workbookView xWindow="0" yWindow="0" windowWidth="17970" windowHeight="595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8" i="1" l="1"/>
  <c r="J78" i="1" s="1"/>
  <c r="F78" i="1"/>
  <c r="I75" i="1"/>
  <c r="J75" i="1" s="1"/>
  <c r="I76" i="1"/>
  <c r="J76" i="1" s="1"/>
  <c r="I77" i="1"/>
  <c r="J77" i="1" s="1"/>
  <c r="I74" i="1"/>
  <c r="J74" i="1" s="1"/>
  <c r="F74" i="1"/>
  <c r="F75" i="1"/>
  <c r="J27" i="1" l="1"/>
  <c r="I88" i="1"/>
  <c r="I100" i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102" i="1"/>
  <c r="J102" i="1" s="1"/>
  <c r="H102" i="1"/>
  <c r="D102" i="1"/>
  <c r="F102" i="1" s="1"/>
  <c r="I101" i="1"/>
  <c r="J101" i="1" s="1"/>
  <c r="H101" i="1"/>
  <c r="D101" i="1"/>
  <c r="F101" i="1" s="1"/>
  <c r="J100" i="1"/>
  <c r="D100" i="1"/>
  <c r="I99" i="1"/>
  <c r="J99" i="1" s="1"/>
  <c r="D99" i="1"/>
  <c r="I98" i="1"/>
  <c r="J98" i="1" s="1"/>
  <c r="F98" i="1"/>
  <c r="D98" i="1"/>
  <c r="I97" i="1"/>
  <c r="J97" i="1" s="1"/>
  <c r="D97" i="1"/>
  <c r="I96" i="1"/>
  <c r="J96" i="1" s="1"/>
  <c r="D96" i="1"/>
  <c r="I95" i="1"/>
  <c r="J95" i="1" s="1"/>
  <c r="D95" i="1"/>
  <c r="I94" i="1"/>
  <c r="J94" i="1" s="1"/>
  <c r="F94" i="1"/>
  <c r="D94" i="1"/>
  <c r="H93" i="1"/>
  <c r="I93" i="1"/>
  <c r="J93" i="1" s="1"/>
  <c r="H92" i="1"/>
  <c r="I92" i="1"/>
  <c r="J92" i="1" s="1"/>
  <c r="D92" i="1"/>
  <c r="I91" i="1"/>
  <c r="J91" i="1" s="1"/>
  <c r="H91" i="1"/>
  <c r="F91" i="1"/>
  <c r="H90" i="1"/>
  <c r="I90" i="1"/>
  <c r="J90" i="1" s="1"/>
  <c r="H89" i="1"/>
  <c r="I89" i="1"/>
  <c r="J89" i="1" s="1"/>
  <c r="H88" i="1"/>
  <c r="H87" i="1"/>
  <c r="I87" i="1"/>
  <c r="J87" i="1" s="1"/>
  <c r="I86" i="1"/>
  <c r="J86" i="1" s="1"/>
  <c r="H86" i="1"/>
  <c r="D86" i="1"/>
  <c r="F86" i="1" s="1"/>
  <c r="I84" i="1"/>
  <c r="J84" i="1" s="1"/>
  <c r="F84" i="1"/>
  <c r="I83" i="1"/>
  <c r="J83" i="1" s="1"/>
  <c r="F83" i="1"/>
  <c r="I82" i="1"/>
  <c r="J82" i="1" s="1"/>
  <c r="F82" i="1"/>
  <c r="I81" i="1"/>
  <c r="J81" i="1" s="1"/>
  <c r="F81" i="1"/>
  <c r="I80" i="1"/>
  <c r="J80" i="1" s="1"/>
  <c r="F80" i="1"/>
  <c r="I79" i="1"/>
  <c r="J79" i="1" s="1"/>
  <c r="F79" i="1"/>
  <c r="H77" i="1"/>
  <c r="D77" i="1"/>
  <c r="F77" i="1" s="1"/>
  <c r="F76" i="1"/>
  <c r="I73" i="1"/>
  <c r="J73" i="1" s="1"/>
  <c r="F73" i="1"/>
  <c r="I72" i="1"/>
  <c r="J72" i="1" s="1"/>
  <c r="F72" i="1"/>
  <c r="I71" i="1"/>
  <c r="J71" i="1" s="1"/>
  <c r="D71" i="1"/>
  <c r="F71" i="1" s="1"/>
  <c r="I70" i="1"/>
  <c r="J70" i="1" s="1"/>
  <c r="F70" i="1"/>
  <c r="I69" i="1"/>
  <c r="J69" i="1" s="1"/>
  <c r="H69" i="1"/>
  <c r="D69" i="1"/>
  <c r="F69" i="1" s="1"/>
  <c r="I67" i="1"/>
  <c r="J67" i="1" s="1"/>
  <c r="F67" i="1"/>
  <c r="I59" i="1"/>
  <c r="J59" i="1" s="1"/>
  <c r="I58" i="1"/>
  <c r="J58" i="1" s="1"/>
  <c r="F58" i="1"/>
  <c r="I57" i="1"/>
  <c r="J57" i="1" s="1"/>
  <c r="I56" i="1"/>
  <c r="J56" i="1" s="1"/>
  <c r="I53" i="1"/>
  <c r="H53" i="1"/>
  <c r="F53" i="1"/>
  <c r="I51" i="1"/>
  <c r="J51" i="1" s="1"/>
  <c r="F51" i="1"/>
  <c r="I50" i="1"/>
  <c r="J50" i="1" s="1"/>
  <c r="F50" i="1"/>
  <c r="I49" i="1"/>
  <c r="J49" i="1" s="1"/>
  <c r="F49" i="1"/>
  <c r="I48" i="1"/>
  <c r="J48" i="1" s="1"/>
  <c r="D48" i="1"/>
  <c r="F48" i="1" s="1"/>
  <c r="J47" i="1"/>
  <c r="D47" i="1"/>
  <c r="F47" i="1" s="1"/>
  <c r="J46" i="1"/>
  <c r="F46" i="1"/>
  <c r="I45" i="1"/>
  <c r="J45" i="1" s="1"/>
  <c r="D45" i="1"/>
  <c r="F45" i="1" s="1"/>
  <c r="I44" i="1"/>
  <c r="J44" i="1" s="1"/>
  <c r="D44" i="1"/>
  <c r="F44" i="1" s="1"/>
  <c r="I43" i="1"/>
  <c r="J43" i="1" s="1"/>
  <c r="H43" i="1"/>
  <c r="D43" i="1"/>
  <c r="F43" i="1" s="1"/>
  <c r="I40" i="1"/>
  <c r="J40" i="1" s="1"/>
  <c r="F40" i="1"/>
  <c r="I39" i="1"/>
  <c r="J39" i="1" s="1"/>
  <c r="F39" i="1"/>
  <c r="I38" i="1"/>
  <c r="J38" i="1" s="1"/>
  <c r="F38" i="1"/>
  <c r="I33" i="1"/>
  <c r="J33" i="1" s="1"/>
  <c r="F33" i="1"/>
  <c r="I32" i="1"/>
  <c r="J32" i="1" s="1"/>
  <c r="F32" i="1"/>
  <c r="I31" i="1"/>
  <c r="J31" i="1" s="1"/>
  <c r="F31" i="1"/>
  <c r="I30" i="1"/>
  <c r="J30" i="1" s="1"/>
  <c r="F30" i="1"/>
  <c r="I29" i="1"/>
  <c r="J29" i="1" s="1"/>
  <c r="F29" i="1"/>
  <c r="I28" i="1"/>
  <c r="J28" i="1" s="1"/>
  <c r="F28" i="1"/>
  <c r="I27" i="1"/>
  <c r="F27" i="1"/>
  <c r="I26" i="1"/>
  <c r="J26" i="1" s="1"/>
  <c r="F26" i="1"/>
  <c r="I25" i="1"/>
  <c r="J25" i="1" s="1"/>
  <c r="F25" i="1"/>
  <c r="I24" i="1"/>
  <c r="J24" i="1" s="1"/>
  <c r="F24" i="1"/>
  <c r="I23" i="1"/>
  <c r="J23" i="1" s="1"/>
  <c r="F23" i="1"/>
  <c r="I22" i="1"/>
  <c r="J22" i="1" s="1"/>
  <c r="D22" i="1"/>
  <c r="F22" i="1" s="1"/>
  <c r="I21" i="1"/>
  <c r="J21" i="1" s="1"/>
  <c r="D21" i="1"/>
  <c r="F21" i="1" s="1"/>
  <c r="I20" i="1"/>
  <c r="J20" i="1" s="1"/>
  <c r="H20" i="1"/>
  <c r="F20" i="1"/>
  <c r="I19" i="1"/>
  <c r="J19" i="1" s="1"/>
  <c r="H19" i="1"/>
  <c r="F19" i="1"/>
  <c r="I18" i="1"/>
  <c r="J18" i="1" s="1"/>
  <c r="H18" i="1"/>
  <c r="D18" i="1"/>
  <c r="F18" i="1" s="1"/>
  <c r="I17" i="1"/>
  <c r="J17" i="1" s="1"/>
  <c r="F17" i="1"/>
  <c r="I16" i="1"/>
  <c r="J16" i="1" s="1"/>
  <c r="F16" i="1"/>
  <c r="I15" i="1"/>
  <c r="J15" i="1" s="1"/>
  <c r="F15" i="1"/>
  <c r="I14" i="1"/>
  <c r="J14" i="1" s="1"/>
  <c r="F14" i="1"/>
  <c r="I13" i="1"/>
  <c r="J13" i="1" s="1"/>
  <c r="F13" i="1"/>
  <c r="I12" i="1"/>
  <c r="J12" i="1" s="1"/>
  <c r="H12" i="1"/>
  <c r="F12" i="1"/>
  <c r="I11" i="1"/>
  <c r="J11" i="1" s="1"/>
  <c r="H11" i="1"/>
  <c r="F11" i="1"/>
  <c r="I10" i="1"/>
  <c r="J10" i="1" s="1"/>
  <c r="D10" i="1"/>
  <c r="F10" i="1" s="1"/>
  <c r="I9" i="1"/>
  <c r="J9" i="1" s="1"/>
  <c r="D9" i="1"/>
  <c r="F9" i="1" s="1"/>
  <c r="J8" i="1"/>
  <c r="I8" i="1"/>
  <c r="H8" i="1"/>
  <c r="D8" i="1"/>
  <c r="F8" i="1" s="1"/>
  <c r="I7" i="1"/>
  <c r="J7" i="1" s="1"/>
  <c r="H7" i="1"/>
  <c r="D7" i="1"/>
  <c r="F7" i="1" s="1"/>
  <c r="I6" i="1"/>
  <c r="J6" i="1" s="1"/>
  <c r="H6" i="1"/>
  <c r="D6" i="1"/>
  <c r="F6" i="1" s="1"/>
  <c r="I5" i="1"/>
  <c r="J5" i="1" s="1"/>
  <c r="H5" i="1"/>
  <c r="D5" i="1"/>
  <c r="F5" i="1" s="1"/>
  <c r="H4" i="1"/>
  <c r="I4" i="1"/>
  <c r="J4" i="1" s="1"/>
  <c r="F66" i="1" l="1"/>
  <c r="F65" i="1"/>
  <c r="F64" i="1"/>
  <c r="F63" i="1"/>
  <c r="F62" i="1"/>
  <c r="F61" i="1"/>
  <c r="F60" i="1"/>
  <c r="F59" i="1"/>
  <c r="F87" i="1"/>
  <c r="F99" i="1"/>
  <c r="J88" i="1"/>
  <c r="F88" i="1"/>
  <c r="F95" i="1"/>
  <c r="J53" i="1"/>
  <c r="F92" i="1"/>
  <c r="F96" i="1"/>
  <c r="F100" i="1"/>
  <c r="F56" i="1"/>
  <c r="F89" i="1"/>
  <c r="F93" i="1"/>
  <c r="F97" i="1"/>
  <c r="F57" i="1"/>
  <c r="F4" i="1"/>
  <c r="F90" i="1"/>
  <c r="J103" i="1" l="1"/>
  <c r="F103" i="1"/>
</calcChain>
</file>

<file path=xl/sharedStrings.xml><?xml version="1.0" encoding="utf-8"?>
<sst xmlns="http://schemas.openxmlformats.org/spreadsheetml/2006/main" count="209" uniqueCount="118">
  <si>
    <t>Pozice</t>
  </si>
  <si>
    <t>Popis</t>
  </si>
  <si>
    <t>MJ.</t>
  </si>
  <si>
    <t>Počet</t>
  </si>
  <si>
    <t>LDN</t>
  </si>
  <si>
    <t>OC</t>
  </si>
  <si>
    <t>OC Karviná</t>
  </si>
  <si>
    <t>Jednot. cena M+D</t>
  </si>
  <si>
    <t>Armatury:</t>
  </si>
  <si>
    <t>H rohové šroubení s automatickým omezovačem průtoku (přednastaverní 1-15) + plastový bílý kryt</t>
  </si>
  <si>
    <t>ks</t>
  </si>
  <si>
    <t>Přímý termostatický ventil s automatickým omezovačem průtoku (přednastaverní 1-15)</t>
  </si>
  <si>
    <t>Přímé uzavírací šroubení DN15</t>
  </si>
  <si>
    <t>Termostatická hlavice</t>
  </si>
  <si>
    <t xml:space="preserve">Kohout kulový přímý DN15 do 185°C </t>
  </si>
  <si>
    <t xml:space="preserve">Kohout kulový přímý DN20 do 185°C </t>
  </si>
  <si>
    <t xml:space="preserve">Kohout kulový přímý DN25 do 185°C </t>
  </si>
  <si>
    <t xml:space="preserve">Kohout kulový přímý DN32 do 185°C </t>
  </si>
  <si>
    <t xml:space="preserve">Kohout kulový přímý DN40 do 185°C </t>
  </si>
  <si>
    <t xml:space="preserve">Kohout kulový přímý DN50 do 185°C </t>
  </si>
  <si>
    <t xml:space="preserve">Kohout kulový přímý DN65 do 185°C </t>
  </si>
  <si>
    <t xml:space="preserve">Kohout kulový přímý DN80 do 185°C </t>
  </si>
  <si>
    <t>Kohout kulový přímý DN100 přírubový</t>
  </si>
  <si>
    <t>Kulový kohout s odvodněním</t>
  </si>
  <si>
    <t>kus</t>
  </si>
  <si>
    <t>Vypouštěcí kulový kohout  DN 15</t>
  </si>
  <si>
    <t>Zpětný ventil DN32 do 110°C</t>
  </si>
  <si>
    <t>Zpětný ventil DN40 do 110°C</t>
  </si>
  <si>
    <t>Zpětný ventil DN50 do 110°C</t>
  </si>
  <si>
    <t>Zpětný ventil DN65 do 110°C</t>
  </si>
  <si>
    <t>Zpětný ventil DN80 do 110°C</t>
  </si>
  <si>
    <t>Filtr Y závitový DN32 do 110°C</t>
  </si>
  <si>
    <t>Filtr Y závitový DN40 do 110°C</t>
  </si>
  <si>
    <t>Filtr Y závitový DN65 do 110°C</t>
  </si>
  <si>
    <t>Vyvažovací ventily DN25, PN 25 do 120°C</t>
  </si>
  <si>
    <t>Vyvažovací ventily DN40, PN 25 do120°C</t>
  </si>
  <si>
    <t>Vyvažovací ventily DN80, PN 16 do 120°C</t>
  </si>
  <si>
    <t>Čerpadlo s regulací otáček s pokročilými řídícími funkcemi;
průtok 3 380 l/hod; dopravní výška 43,8 kPa</t>
  </si>
  <si>
    <t>Čerpadlo s regulací otáček s pokročilými řídícími funkcemi;
Jmenovitý průtok 15,54 m³/h; Jmen. dopravní výška 4,912 m; Max. dopravní výška 80 dm</t>
  </si>
  <si>
    <t>Čerpadlo s regulací otáček s pokročilými řídícími funkcemi;
průtok 1 120 l/hod; dopravní výška 15,11 kPa</t>
  </si>
  <si>
    <t>Čerpadlo s regulací otáček s pokročilými řídícími funkcemi;
průtok 2 260 l/hod; dopravní výška 25,01 kPa</t>
  </si>
  <si>
    <t>Třícestný směšovací ventil; DN25; kvs = 6,3 m3/hod</t>
  </si>
  <si>
    <t>Dodávka MaR</t>
  </si>
  <si>
    <t>Třícestný směšovací ventil; DN40; kvs = 25 m3/hod</t>
  </si>
  <si>
    <t>Třícestný směšovací ventil; DN50; kvs = 40 m3/hod</t>
  </si>
  <si>
    <t>Elektrický pohon; Nnapájení napětí AC 24V, plynulý způsob provozu, řídící napětí 0..10V, kroutící moment 10 Nm</t>
  </si>
  <si>
    <t>Teploměr technický s pevným stonkem a jímkou zadní připojení průměr 63 mm délky 50 mm</t>
  </si>
  <si>
    <t>Tlakoměr s pevným stonkem a zpětnou klapkou tlak 0-16 bar průměr 50 mm</t>
  </si>
  <si>
    <t>Automatický odvzdušňovací ventil DN15</t>
  </si>
  <si>
    <t>Potrubí včetně fitinek, montáže,….</t>
  </si>
  <si>
    <t>Potrubí ocelové včetně fitinek,….</t>
  </si>
  <si>
    <t>DN15 svařované</t>
  </si>
  <si>
    <t>m</t>
  </si>
  <si>
    <t>DN20 svařované</t>
  </si>
  <si>
    <t>DN25 svařované</t>
  </si>
  <si>
    <t>DN32 svařované</t>
  </si>
  <si>
    <t>DN40 svařované</t>
  </si>
  <si>
    <t>DN50 svařované</t>
  </si>
  <si>
    <t>60x3 svařované</t>
  </si>
  <si>
    <t>70x3 svařované</t>
  </si>
  <si>
    <t>89x3 svařované</t>
  </si>
  <si>
    <t>Potrubí vícevrstevnaté s hliníkovou vložkou, včetně fitinek,….</t>
  </si>
  <si>
    <t>16x2</t>
  </si>
  <si>
    <t>Tepelné izolace ÚT  pro potrubí, vč. montáže:</t>
  </si>
  <si>
    <t>Ocelové potrubí svařované - izolace</t>
  </si>
  <si>
    <t>na trubku DN15 tl. Izol. 40mm Paroc</t>
  </si>
  <si>
    <t>na trubku DN20 tl. Izol. 50mm Paroc</t>
  </si>
  <si>
    <t>na trubku DN25 tl. Izol. 60mm Paroc</t>
  </si>
  <si>
    <t>na trubku DN32 tl. Izol. 80mm Paroc</t>
  </si>
  <si>
    <t>na trubku DN40 tl. Izol. 80mm Paroc</t>
  </si>
  <si>
    <t>na trubku DN50 tl. Izol. 100mm Paroc</t>
  </si>
  <si>
    <t>na trubku 60x3 tl. Izol. 100mm Paroc</t>
  </si>
  <si>
    <t>na trubku 63x3 tl. Izol. 100mm Paroc</t>
  </si>
  <si>
    <t>na trubku 70x3 tl. Izol. 100mm Paroc</t>
  </si>
  <si>
    <t>na trubku 76x3 tl. Izol. 100mm Paroc</t>
  </si>
  <si>
    <t>na trubku 89x3 tl. Izol. 100mm Paroc</t>
  </si>
  <si>
    <t>veškerý pomocný materiál</t>
  </si>
  <si>
    <t>soub</t>
  </si>
  <si>
    <t xml:space="preserve">Ostatní </t>
  </si>
  <si>
    <t>Demontáž potrubí ocelového hladkého D do 38</t>
  </si>
  <si>
    <t xml:space="preserve">Demontáž potrubí ocelového hladkého D přes 38 do 60,3	</t>
  </si>
  <si>
    <t>Demontáž potrubí ocelového hladkého D přes 60,3 do 89</t>
  </si>
  <si>
    <t>Demontáž potrubí ocelového hladkého D přes 38 do 60,3	 - větev</t>
  </si>
  <si>
    <t>Demontáž potrubí ocelového hladkého D přes 60,3 do 89 = vetěv</t>
  </si>
  <si>
    <t>Demontáž rozdělovač a sběrač</t>
  </si>
  <si>
    <t>Rozdělovač a sběrač - nový</t>
  </si>
  <si>
    <t>Demontáž otopného tělesa litinového článkového</t>
  </si>
  <si>
    <r>
      <t>m</t>
    </r>
    <r>
      <rPr>
        <vertAlign val="superscript"/>
        <sz val="10"/>
        <rFont val="Arial"/>
        <family val="2"/>
        <charset val="238"/>
      </rPr>
      <t>2</t>
    </r>
  </si>
  <si>
    <t>Topná zkouška</t>
  </si>
  <si>
    <t>hod</t>
  </si>
  <si>
    <t>Napuštění systému, proplach a tlaková zkouška</t>
  </si>
  <si>
    <t xml:space="preserve">Vyregulování systému </t>
  </si>
  <si>
    <t>Dokumentace skutečného provedení, provozní řády, zaškolení obsluhy</t>
  </si>
  <si>
    <t>Protipožární pěna</t>
  </si>
  <si>
    <t>Nepředvídané práce</t>
  </si>
  <si>
    <t>Otopná tělesa</t>
  </si>
  <si>
    <t>Kontrola a oprava stávajících OT (nátěr)</t>
  </si>
  <si>
    <t>soub.</t>
  </si>
  <si>
    <t>Hygienické VK 20 - 600x1000x102</t>
  </si>
  <si>
    <t>Hygienické VK 20 - 600x1100x102</t>
  </si>
  <si>
    <t>Hygienické VK 20 - 700x1200x102</t>
  </si>
  <si>
    <t>Hygienické VK 30 - 600x800x157</t>
  </si>
  <si>
    <t>Hygienické VK 30 - 600x1100x157</t>
  </si>
  <si>
    <t>R21 - 550x800x66 (náhrada za litinové těleso)</t>
  </si>
  <si>
    <t>R21 - 550x1000x66 (náhrada za litinové těleso)</t>
  </si>
  <si>
    <t>R33 - 550x1100x155 (náhrada za litinové těleso)</t>
  </si>
  <si>
    <t>33 - 600x1000x155</t>
  </si>
  <si>
    <t>33 - 600x1100x155</t>
  </si>
  <si>
    <t>33 - 600x1400x155</t>
  </si>
  <si>
    <t>33 - 900x700x155</t>
  </si>
  <si>
    <t>33 - 900x900x155</t>
  </si>
  <si>
    <t>33 - 900x1800x155</t>
  </si>
  <si>
    <t>Trubkové otopné těleso 900x500 - 300W + termostat</t>
  </si>
  <si>
    <t>Trubkové otopné těleso 1220x750 - 700W + termostat</t>
  </si>
  <si>
    <t>Cena celkem v Kč bez DPH :</t>
  </si>
  <si>
    <t>Celkem v Kč
bez DPH</t>
  </si>
  <si>
    <t>Demontáž tepelné izolace pro potrubí</t>
  </si>
  <si>
    <t>Odpojení a vypuštění systému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</si>
</sst>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0"/>
      <color indexed="14"/>
      <name val="Arial"/>
      <family val="2"/>
      <charset val="238"/>
    </font>
    <font>
      <sz val="10"/>
      <name val="Arial CE"/>
      <charset val="238"/>
    </font>
    <font>
      <sz val="10"/>
      <name val="Times New Roman CE"/>
      <charset val="238"/>
    </font>
    <font>
      <vertAlign val="superscript"/>
      <sz val="10"/>
      <name val="Arial"/>
      <family val="2"/>
      <charset val="238"/>
    </font>
    <font>
      <b/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98">
    <xf numFmtId="0" fontId="0" fillId="0" borderId="0" xfId="0"/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/>
    </xf>
    <xf numFmtId="0" fontId="1" fillId="0" borderId="0" xfId="0" applyFont="1"/>
    <xf numFmtId="3" fontId="1" fillId="0" borderId="7" xfId="0" applyNumberFormat="1" applyFont="1" applyBorder="1" applyAlignment="1">
      <alignment horizontal="center" vertical="center"/>
    </xf>
    <xf numFmtId="0" fontId="3" fillId="0" borderId="0" xfId="0" applyFont="1"/>
    <xf numFmtId="164" fontId="1" fillId="0" borderId="8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/>
    </xf>
    <xf numFmtId="3" fontId="1" fillId="2" borderId="9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3" fontId="1" fillId="0" borderId="13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/>
    </xf>
    <xf numFmtId="0" fontId="1" fillId="2" borderId="15" xfId="1" applyFont="1" applyFill="1" applyBorder="1" applyAlignment="1">
      <alignment horizontal="center" vertical="top" wrapText="1"/>
    </xf>
    <xf numFmtId="0" fontId="1" fillId="2" borderId="16" xfId="0" applyFont="1" applyFill="1" applyBorder="1" applyAlignment="1">
      <alignment vertical="top" wrapText="1"/>
    </xf>
    <xf numFmtId="0" fontId="2" fillId="2" borderId="17" xfId="0" applyFont="1" applyFill="1" applyBorder="1" applyAlignment="1">
      <alignment horizontal="center"/>
    </xf>
    <xf numFmtId="3" fontId="2" fillId="2" borderId="18" xfId="0" applyNumberFormat="1" applyFont="1" applyFill="1" applyBorder="1" applyAlignment="1">
      <alignment horizontal="center"/>
    </xf>
    <xf numFmtId="3" fontId="2" fillId="2" borderId="0" xfId="0" applyNumberFormat="1" applyFont="1" applyFill="1" applyAlignment="1">
      <alignment horizontal="right"/>
    </xf>
    <xf numFmtId="3" fontId="2" fillId="2" borderId="16" xfId="0" applyNumberFormat="1" applyFont="1" applyFill="1" applyBorder="1" applyAlignment="1">
      <alignment horizontal="right"/>
    </xf>
    <xf numFmtId="0" fontId="2" fillId="0" borderId="19" xfId="1" applyFont="1" applyBorder="1" applyAlignment="1">
      <alignment horizontal="center"/>
    </xf>
    <xf numFmtId="3" fontId="2" fillId="2" borderId="7" xfId="0" applyNumberFormat="1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right"/>
    </xf>
    <xf numFmtId="3" fontId="2" fillId="2" borderId="18" xfId="0" applyNumberFormat="1" applyFont="1" applyFill="1" applyBorder="1" applyAlignment="1">
      <alignment horizontal="right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wrapText="1"/>
    </xf>
    <xf numFmtId="0" fontId="2" fillId="0" borderId="15" xfId="1" applyFont="1" applyBorder="1" applyAlignment="1">
      <alignment horizontal="center" vertical="top" wrapText="1"/>
    </xf>
    <xf numFmtId="0" fontId="2" fillId="0" borderId="16" xfId="0" applyFont="1" applyBorder="1" applyAlignment="1">
      <alignment vertical="top" wrapText="1"/>
    </xf>
    <xf numFmtId="0" fontId="2" fillId="0" borderId="17" xfId="0" applyFont="1" applyBorder="1" applyAlignment="1">
      <alignment horizontal="center" vertical="center"/>
    </xf>
    <xf numFmtId="3" fontId="2" fillId="0" borderId="18" xfId="0" applyNumberFormat="1" applyFont="1" applyBorder="1" applyAlignment="1">
      <alignment horizontal="center" vertical="center"/>
    </xf>
    <xf numFmtId="3" fontId="2" fillId="0" borderId="0" xfId="0" applyNumberFormat="1" applyFont="1" applyAlignment="1">
      <alignment horizontal="right" vertical="center"/>
    </xf>
    <xf numFmtId="3" fontId="2" fillId="0" borderId="16" xfId="0" applyNumberFormat="1" applyFont="1" applyBorder="1" applyAlignment="1">
      <alignment horizontal="right" vertical="center"/>
    </xf>
    <xf numFmtId="0" fontId="2" fillId="0" borderId="0" xfId="1" applyFont="1" applyAlignment="1">
      <alignment horizontal="center" vertical="center"/>
    </xf>
    <xf numFmtId="3" fontId="2" fillId="0" borderId="17" xfId="0" applyNumberFormat="1" applyFont="1" applyBorder="1" applyAlignment="1">
      <alignment horizontal="center" vertical="center"/>
    </xf>
    <xf numFmtId="3" fontId="2" fillId="0" borderId="20" xfId="0" applyNumberFormat="1" applyFont="1" applyBorder="1" applyAlignment="1">
      <alignment horizontal="right" vertical="center"/>
    </xf>
    <xf numFmtId="3" fontId="2" fillId="0" borderId="18" xfId="0" applyNumberFormat="1" applyFont="1" applyBorder="1" applyAlignment="1">
      <alignment horizontal="right" vertical="center"/>
    </xf>
    <xf numFmtId="0" fontId="2" fillId="0" borderId="17" xfId="0" applyFont="1" applyBorder="1" applyAlignment="1">
      <alignment horizontal="center"/>
    </xf>
    <xf numFmtId="0" fontId="1" fillId="2" borderId="16" xfId="0" applyFont="1" applyFill="1" applyBorder="1" applyAlignment="1">
      <alignment vertical="top"/>
    </xf>
    <xf numFmtId="0" fontId="2" fillId="0" borderId="0" xfId="1" applyFont="1" applyAlignment="1">
      <alignment horizontal="center"/>
    </xf>
    <xf numFmtId="3" fontId="2" fillId="2" borderId="17" xfId="0" applyNumberFormat="1" applyFont="1" applyFill="1" applyBorder="1" applyAlignment="1">
      <alignment horizontal="center"/>
    </xf>
    <xf numFmtId="3" fontId="2" fillId="2" borderId="20" xfId="0" applyNumberFormat="1" applyFont="1" applyFill="1" applyBorder="1" applyAlignment="1">
      <alignment horizontal="right"/>
    </xf>
    <xf numFmtId="0" fontId="2" fillId="0" borderId="16" xfId="0" applyFont="1" applyBorder="1" applyAlignment="1">
      <alignment wrapText="1"/>
    </xf>
    <xf numFmtId="0" fontId="2" fillId="0" borderId="17" xfId="0" applyFont="1" applyBorder="1" applyAlignment="1">
      <alignment horizontal="center" vertical="top"/>
    </xf>
    <xf numFmtId="1" fontId="2" fillId="0" borderId="18" xfId="0" applyNumberFormat="1" applyFont="1" applyBorder="1" applyAlignment="1">
      <alignment horizontal="center" vertical="top"/>
    </xf>
    <xf numFmtId="0" fontId="2" fillId="0" borderId="20" xfId="0" applyFont="1" applyBorder="1" applyAlignment="1">
      <alignment horizontal="right" vertical="top"/>
    </xf>
    <xf numFmtId="3" fontId="2" fillId="0" borderId="16" xfId="0" applyNumberFormat="1" applyFont="1" applyBorder="1" applyAlignment="1">
      <alignment horizontal="right"/>
    </xf>
    <xf numFmtId="3" fontId="2" fillId="0" borderId="17" xfId="0" applyNumberFormat="1" applyFont="1" applyBorder="1" applyAlignment="1">
      <alignment horizontal="center"/>
    </xf>
    <xf numFmtId="3" fontId="2" fillId="0" borderId="20" xfId="0" applyNumberFormat="1" applyFont="1" applyBorder="1" applyAlignment="1">
      <alignment horizontal="right"/>
    </xf>
    <xf numFmtId="3" fontId="2" fillId="0" borderId="18" xfId="0" applyNumberFormat="1" applyFont="1" applyBorder="1" applyAlignment="1">
      <alignment horizontal="right"/>
    </xf>
    <xf numFmtId="4" fontId="2" fillId="0" borderId="0" xfId="0" applyNumberFormat="1" applyFont="1" applyAlignment="1">
      <alignment horizontal="center"/>
    </xf>
    <xf numFmtId="0" fontId="2" fillId="0" borderId="0" xfId="0" applyFont="1" applyAlignment="1">
      <alignment vertical="top" wrapText="1"/>
    </xf>
    <xf numFmtId="0" fontId="2" fillId="2" borderId="20" xfId="0" applyFont="1" applyFill="1" applyBorder="1" applyAlignment="1">
      <alignment horizontal="center"/>
    </xf>
    <xf numFmtId="0" fontId="2" fillId="0" borderId="20" xfId="0" applyFont="1" applyBorder="1" applyAlignment="1">
      <alignment horizontal="center"/>
    </xf>
    <xf numFmtId="3" fontId="2" fillId="0" borderId="0" xfId="0" applyNumberFormat="1" applyFont="1" applyAlignment="1">
      <alignment horizontal="right"/>
    </xf>
    <xf numFmtId="0" fontId="1" fillId="2" borderId="16" xfId="2" applyFont="1" applyFill="1" applyBorder="1" applyAlignment="1">
      <alignment vertical="top" wrapText="1"/>
    </xf>
    <xf numFmtId="3" fontId="2" fillId="0" borderId="18" xfId="0" applyNumberFormat="1" applyFont="1" applyBorder="1" applyAlignment="1">
      <alignment horizontal="center"/>
    </xf>
    <xf numFmtId="3" fontId="2" fillId="0" borderId="21" xfId="0" applyNumberFormat="1" applyFont="1" applyBorder="1" applyAlignment="1">
      <alignment horizontal="right"/>
    </xf>
    <xf numFmtId="0" fontId="1" fillId="2" borderId="1" xfId="1" applyFont="1" applyFill="1" applyBorder="1" applyAlignment="1">
      <alignment horizontal="center" vertical="top" wrapText="1"/>
    </xf>
    <xf numFmtId="0" fontId="1" fillId="2" borderId="2" xfId="2" applyFont="1" applyFill="1" applyBorder="1" applyAlignment="1">
      <alignment vertical="top" wrapText="1"/>
    </xf>
    <xf numFmtId="0" fontId="2" fillId="0" borderId="7" xfId="0" applyFont="1" applyBorder="1" applyAlignment="1">
      <alignment horizontal="center"/>
    </xf>
    <xf numFmtId="3" fontId="2" fillId="0" borderId="4" xfId="0" applyNumberFormat="1" applyFont="1" applyBorder="1" applyAlignment="1">
      <alignment horizontal="center"/>
    </xf>
    <xf numFmtId="3" fontId="2" fillId="0" borderId="22" xfId="0" applyNumberFormat="1" applyFont="1" applyBorder="1" applyAlignment="1">
      <alignment horizontal="right"/>
    </xf>
    <xf numFmtId="3" fontId="2" fillId="0" borderId="2" xfId="0" applyNumberFormat="1" applyFont="1" applyBorder="1" applyAlignment="1">
      <alignment horizontal="right"/>
    </xf>
    <xf numFmtId="3" fontId="2" fillId="0" borderId="7" xfId="0" applyNumberFormat="1" applyFont="1" applyBorder="1" applyAlignment="1">
      <alignment horizontal="center"/>
    </xf>
    <xf numFmtId="0" fontId="2" fillId="0" borderId="8" xfId="1" applyFont="1" applyBorder="1" applyAlignment="1">
      <alignment horizontal="center" vertical="top" wrapText="1"/>
    </xf>
    <xf numFmtId="0" fontId="2" fillId="0" borderId="9" xfId="0" applyFont="1" applyBorder="1" applyAlignment="1">
      <alignment wrapText="1"/>
    </xf>
    <xf numFmtId="0" fontId="2" fillId="0" borderId="10" xfId="0" applyFont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3" fontId="2" fillId="0" borderId="23" xfId="0" applyNumberFormat="1" applyFont="1" applyBorder="1" applyAlignment="1">
      <alignment horizontal="right"/>
    </xf>
    <xf numFmtId="0" fontId="8" fillId="0" borderId="24" xfId="0" applyFont="1" applyBorder="1" applyAlignment="1">
      <alignment horizontal="center" vertical="center"/>
    </xf>
    <xf numFmtId="49" fontId="8" fillId="0" borderId="25" xfId="0" applyNumberFormat="1" applyFont="1" applyBorder="1" applyAlignment="1" applyProtection="1">
      <alignment vertical="center" wrapText="1"/>
      <protection locked="0"/>
    </xf>
    <xf numFmtId="0" fontId="8" fillId="0" borderId="26" xfId="0" applyFont="1" applyBorder="1" applyAlignment="1" applyProtection="1">
      <alignment horizontal="center"/>
      <protection locked="0"/>
    </xf>
    <xf numFmtId="0" fontId="8" fillId="0" borderId="27" xfId="0" applyFont="1" applyBorder="1" applyAlignment="1">
      <alignment horizontal="center"/>
    </xf>
    <xf numFmtId="3" fontId="8" fillId="0" borderId="28" xfId="0" applyNumberFormat="1" applyFont="1" applyBorder="1" applyAlignment="1">
      <alignment vertical="center"/>
    </xf>
    <xf numFmtId="3" fontId="8" fillId="2" borderId="25" xfId="0" applyNumberFormat="1" applyFont="1" applyFill="1" applyBorder="1" applyAlignment="1">
      <alignment horizontal="right" vertical="center"/>
    </xf>
    <xf numFmtId="0" fontId="8" fillId="0" borderId="29" xfId="0" applyFont="1" applyBorder="1" applyAlignment="1">
      <alignment horizont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  <xf numFmtId="3" fontId="2" fillId="0" borderId="0" xfId="0" applyNumberFormat="1" applyFont="1"/>
    <xf numFmtId="3" fontId="1" fillId="2" borderId="12" xfId="0" applyNumberFormat="1" applyFont="1" applyFill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0" fontId="2" fillId="0" borderId="15" xfId="1" applyFont="1" applyFill="1" applyBorder="1" applyAlignment="1" applyProtection="1">
      <alignment horizontal="center" vertical="top" wrapText="1"/>
    </xf>
    <xf numFmtId="0" fontId="2" fillId="0" borderId="17" xfId="0" applyFont="1" applyFill="1" applyBorder="1" applyAlignment="1">
      <alignment horizontal="center"/>
    </xf>
    <xf numFmtId="3" fontId="2" fillId="0" borderId="18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right"/>
    </xf>
    <xf numFmtId="3" fontId="2" fillId="0" borderId="16" xfId="0" applyNumberFormat="1" applyFont="1" applyFill="1" applyBorder="1" applyAlignment="1">
      <alignment horizontal="right"/>
    </xf>
    <xf numFmtId="0" fontId="2" fillId="0" borderId="0" xfId="1" applyFont="1" applyFill="1" applyBorder="1" applyAlignment="1" applyProtection="1">
      <alignment horizontal="center"/>
    </xf>
    <xf numFmtId="3" fontId="2" fillId="0" borderId="17" xfId="0" applyNumberFormat="1" applyFont="1" applyFill="1" applyBorder="1" applyAlignment="1">
      <alignment horizontal="center"/>
    </xf>
    <xf numFmtId="3" fontId="2" fillId="0" borderId="20" xfId="0" applyNumberFormat="1" applyFont="1" applyFill="1" applyBorder="1" applyAlignment="1">
      <alignment horizontal="right"/>
    </xf>
    <xf numFmtId="3" fontId="2" fillId="0" borderId="18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vertical="center"/>
    </xf>
  </cellXfs>
  <cellStyles count="3">
    <cellStyle name="Normální" xfId="0" builtinId="0"/>
    <cellStyle name="normální_BRILSTAR" xfId="1" xr:uid="{00000000-0005-0000-0000-000001000000}"/>
    <cellStyle name="normální_odemčený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04"/>
  <sheetViews>
    <sheetView tabSelected="1" workbookViewId="0"/>
  </sheetViews>
  <sheetFormatPr defaultColWidth="11.42578125" defaultRowHeight="12.75" x14ac:dyDescent="0.2"/>
  <cols>
    <col min="1" max="1" width="7.5703125" style="79" bestFit="1" customWidth="1"/>
    <col min="2" max="2" width="54.28515625" style="80" customWidth="1"/>
    <col min="3" max="3" width="8.140625" style="55" customWidth="1"/>
    <col min="4" max="4" width="9.28515625" style="82" bestFit="1" customWidth="1"/>
    <col min="5" max="5" width="12" style="83" bestFit="1" customWidth="1"/>
    <col min="6" max="6" width="12.28515625" style="56" bestFit="1" customWidth="1"/>
    <col min="7" max="7" width="2.5703125" style="27" customWidth="1"/>
    <col min="8" max="8" width="9.28515625" style="82" bestFit="1" customWidth="1"/>
    <col min="9" max="9" width="12" style="83" bestFit="1" customWidth="1"/>
    <col min="10" max="10" width="12.28515625" style="56" bestFit="1" customWidth="1"/>
    <col min="11" max="11" width="12.5703125" style="27" bestFit="1" customWidth="1"/>
    <col min="12" max="12" width="11.42578125" style="27"/>
    <col min="13" max="13" width="16.140625" style="27" customWidth="1"/>
    <col min="14" max="16384" width="11.42578125" style="27"/>
  </cols>
  <sheetData>
    <row r="1" spans="1:13" s="7" customFormat="1" ht="25.5" customHeight="1" x14ac:dyDescent="0.2">
      <c r="A1" s="1" t="s">
        <v>0</v>
      </c>
      <c r="B1" s="2" t="s">
        <v>1</v>
      </c>
      <c r="C1" s="3" t="s">
        <v>2</v>
      </c>
      <c r="D1" s="4" t="s">
        <v>3</v>
      </c>
      <c r="E1" s="85" t="s">
        <v>4</v>
      </c>
      <c r="F1" s="86"/>
      <c r="G1" s="5"/>
      <c r="H1" s="6" t="s">
        <v>3</v>
      </c>
      <c r="I1" s="85" t="s">
        <v>5</v>
      </c>
      <c r="J1" s="86"/>
    </row>
    <row r="2" spans="1:13" s="15" customFormat="1" ht="30" customHeight="1" thickBot="1" x14ac:dyDescent="0.25">
      <c r="A2" s="8"/>
      <c r="B2" s="9" t="s">
        <v>6</v>
      </c>
      <c r="C2" s="10"/>
      <c r="D2" s="11"/>
      <c r="E2" s="84" t="s">
        <v>7</v>
      </c>
      <c r="F2" s="12" t="s">
        <v>115</v>
      </c>
      <c r="G2" s="13"/>
      <c r="H2" s="14"/>
      <c r="I2" s="84" t="s">
        <v>7</v>
      </c>
      <c r="J2" s="12" t="s">
        <v>115</v>
      </c>
    </row>
    <row r="3" spans="1:13" x14ac:dyDescent="0.2">
      <c r="A3" s="16">
        <v>1</v>
      </c>
      <c r="B3" s="17" t="s">
        <v>8</v>
      </c>
      <c r="C3" s="18"/>
      <c r="D3" s="19"/>
      <c r="E3" s="20"/>
      <c r="F3" s="21"/>
      <c r="G3" s="22"/>
      <c r="H3" s="23"/>
      <c r="I3" s="24"/>
      <c r="J3" s="25"/>
      <c r="K3" s="26"/>
      <c r="M3" s="28"/>
    </row>
    <row r="4" spans="1:13" ht="25.5" x14ac:dyDescent="0.2">
      <c r="A4" s="29"/>
      <c r="B4" s="30" t="s">
        <v>9</v>
      </c>
      <c r="C4" s="31" t="s">
        <v>10</v>
      </c>
      <c r="D4" s="32"/>
      <c r="E4" s="33">
        <v>0</v>
      </c>
      <c r="F4" s="34">
        <f>E4*D4</f>
        <v>0</v>
      </c>
      <c r="G4" s="35"/>
      <c r="H4" s="36">
        <f>9+4</f>
        <v>13</v>
      </c>
      <c r="I4" s="37">
        <f>E4</f>
        <v>0</v>
      </c>
      <c r="J4" s="38">
        <f>I4*H4</f>
        <v>0</v>
      </c>
      <c r="K4" s="26"/>
      <c r="M4" s="28"/>
    </row>
    <row r="5" spans="1:13" ht="25.5" x14ac:dyDescent="0.2">
      <c r="A5" s="29"/>
      <c r="B5" s="30" t="s">
        <v>11</v>
      </c>
      <c r="C5" s="31" t="s">
        <v>10</v>
      </c>
      <c r="D5" s="32">
        <f>5+11</f>
        <v>16</v>
      </c>
      <c r="E5" s="33">
        <v>0</v>
      </c>
      <c r="F5" s="34">
        <f>E5*D5</f>
        <v>0</v>
      </c>
      <c r="G5" s="35"/>
      <c r="H5" s="36">
        <f>3+6</f>
        <v>9</v>
      </c>
      <c r="I5" s="37">
        <f>E5</f>
        <v>0</v>
      </c>
      <c r="J5" s="38">
        <f>I5*H5</f>
        <v>0</v>
      </c>
      <c r="K5" s="26"/>
      <c r="M5" s="28"/>
    </row>
    <row r="6" spans="1:13" x14ac:dyDescent="0.2">
      <c r="A6" s="29"/>
      <c r="B6" s="30" t="s">
        <v>12</v>
      </c>
      <c r="C6" s="31" t="s">
        <v>10</v>
      </c>
      <c r="D6" s="32">
        <f>5+11</f>
        <v>16</v>
      </c>
      <c r="E6" s="33">
        <v>0</v>
      </c>
      <c r="F6" s="34">
        <f>E6*D6</f>
        <v>0</v>
      </c>
      <c r="G6" s="35"/>
      <c r="H6" s="36">
        <f>3+6</f>
        <v>9</v>
      </c>
      <c r="I6" s="37">
        <f>E6</f>
        <v>0</v>
      </c>
      <c r="J6" s="38">
        <f>I6*H6</f>
        <v>0</v>
      </c>
      <c r="K6" s="26"/>
      <c r="M6" s="28"/>
    </row>
    <row r="7" spans="1:13" x14ac:dyDescent="0.2">
      <c r="A7" s="29"/>
      <c r="B7" s="30" t="s">
        <v>13</v>
      </c>
      <c r="C7" s="39" t="s">
        <v>10</v>
      </c>
      <c r="D7" s="32">
        <f>5+11</f>
        <v>16</v>
      </c>
      <c r="E7" s="33">
        <v>0</v>
      </c>
      <c r="F7" s="34">
        <f t="shared" ref="F7:F33" si="0">E7*D7</f>
        <v>0</v>
      </c>
      <c r="G7" s="35"/>
      <c r="H7" s="36">
        <f>9+3+4+6</f>
        <v>22</v>
      </c>
      <c r="I7" s="37">
        <f t="shared" ref="I7:I40" si="1">E7</f>
        <v>0</v>
      </c>
      <c r="J7" s="38">
        <f t="shared" ref="J7:J33" si="2">I7*H7</f>
        <v>0</v>
      </c>
      <c r="K7" s="26"/>
      <c r="M7" s="28"/>
    </row>
    <row r="8" spans="1:13" x14ac:dyDescent="0.2">
      <c r="A8" s="29"/>
      <c r="B8" s="30" t="s">
        <v>14</v>
      </c>
      <c r="C8" s="39" t="s">
        <v>10</v>
      </c>
      <c r="D8" s="32">
        <f>4</f>
        <v>4</v>
      </c>
      <c r="E8" s="33">
        <v>0</v>
      </c>
      <c r="F8" s="34">
        <f t="shared" si="0"/>
        <v>0</v>
      </c>
      <c r="G8" s="35"/>
      <c r="H8" s="36">
        <f>2+1</f>
        <v>3</v>
      </c>
      <c r="I8" s="37">
        <f t="shared" si="1"/>
        <v>0</v>
      </c>
      <c r="J8" s="38">
        <f t="shared" si="2"/>
        <v>0</v>
      </c>
      <c r="K8" s="26"/>
      <c r="M8" s="28"/>
    </row>
    <row r="9" spans="1:13" x14ac:dyDescent="0.2">
      <c r="A9" s="29"/>
      <c r="B9" s="30" t="s">
        <v>15</v>
      </c>
      <c r="C9" s="39" t="s">
        <v>10</v>
      </c>
      <c r="D9" s="32">
        <f>2</f>
        <v>2</v>
      </c>
      <c r="E9" s="33">
        <v>0</v>
      </c>
      <c r="F9" s="34">
        <f t="shared" si="0"/>
        <v>0</v>
      </c>
      <c r="G9" s="35"/>
      <c r="H9" s="36"/>
      <c r="I9" s="37">
        <f t="shared" si="1"/>
        <v>0</v>
      </c>
      <c r="J9" s="38">
        <f t="shared" si="2"/>
        <v>0</v>
      </c>
      <c r="K9" s="26"/>
      <c r="M9" s="28"/>
    </row>
    <row r="10" spans="1:13" x14ac:dyDescent="0.2">
      <c r="A10" s="29"/>
      <c r="B10" s="30" t="s">
        <v>16</v>
      </c>
      <c r="C10" s="39" t="s">
        <v>10</v>
      </c>
      <c r="D10" s="32">
        <f>4</f>
        <v>4</v>
      </c>
      <c r="E10" s="33">
        <v>0</v>
      </c>
      <c r="F10" s="34">
        <f t="shared" si="0"/>
        <v>0</v>
      </c>
      <c r="G10" s="35"/>
      <c r="H10" s="36"/>
      <c r="I10" s="37">
        <f t="shared" si="1"/>
        <v>0</v>
      </c>
      <c r="J10" s="38">
        <f t="shared" si="2"/>
        <v>0</v>
      </c>
      <c r="K10" s="26"/>
      <c r="M10" s="28"/>
    </row>
    <row r="11" spans="1:13" x14ac:dyDescent="0.2">
      <c r="A11" s="29"/>
      <c r="B11" s="30" t="s">
        <v>17</v>
      </c>
      <c r="C11" s="39" t="s">
        <v>10</v>
      </c>
      <c r="D11" s="32">
        <v>0</v>
      </c>
      <c r="E11" s="33">
        <v>0</v>
      </c>
      <c r="F11" s="34">
        <f t="shared" si="0"/>
        <v>0</v>
      </c>
      <c r="G11" s="35"/>
      <c r="H11" s="36">
        <f>1</f>
        <v>1</v>
      </c>
      <c r="I11" s="37">
        <f t="shared" si="1"/>
        <v>0</v>
      </c>
      <c r="J11" s="38">
        <f t="shared" si="2"/>
        <v>0</v>
      </c>
      <c r="K11" s="26"/>
      <c r="M11" s="28"/>
    </row>
    <row r="12" spans="1:13" x14ac:dyDescent="0.2">
      <c r="A12" s="29"/>
      <c r="B12" s="30" t="s">
        <v>18</v>
      </c>
      <c r="C12" s="39" t="s">
        <v>10</v>
      </c>
      <c r="D12" s="32">
        <v>3</v>
      </c>
      <c r="E12" s="33">
        <v>0</v>
      </c>
      <c r="F12" s="34">
        <f t="shared" si="0"/>
        <v>0</v>
      </c>
      <c r="G12" s="35"/>
      <c r="H12" s="36">
        <f>1</f>
        <v>1</v>
      </c>
      <c r="I12" s="37">
        <f t="shared" si="1"/>
        <v>0</v>
      </c>
      <c r="J12" s="38">
        <f t="shared" si="2"/>
        <v>0</v>
      </c>
      <c r="K12" s="26"/>
      <c r="M12" s="28"/>
    </row>
    <row r="13" spans="1:13" x14ac:dyDescent="0.2">
      <c r="A13" s="29"/>
      <c r="B13" s="30" t="s">
        <v>19</v>
      </c>
      <c r="C13" s="39" t="s">
        <v>10</v>
      </c>
      <c r="D13" s="32">
        <v>5</v>
      </c>
      <c r="E13" s="33">
        <v>0</v>
      </c>
      <c r="F13" s="34">
        <f t="shared" si="0"/>
        <v>0</v>
      </c>
      <c r="G13" s="35"/>
      <c r="H13" s="36"/>
      <c r="I13" s="37">
        <f t="shared" si="1"/>
        <v>0</v>
      </c>
      <c r="J13" s="38">
        <f t="shared" si="2"/>
        <v>0</v>
      </c>
      <c r="K13" s="26"/>
      <c r="M13" s="28"/>
    </row>
    <row r="14" spans="1:13" x14ac:dyDescent="0.2">
      <c r="A14" s="29"/>
      <c r="B14" s="30" t="s">
        <v>20</v>
      </c>
      <c r="C14" s="39" t="s">
        <v>10</v>
      </c>
      <c r="D14" s="32">
        <v>8</v>
      </c>
      <c r="E14" s="33">
        <v>0</v>
      </c>
      <c r="F14" s="34">
        <f t="shared" si="0"/>
        <v>0</v>
      </c>
      <c r="G14" s="35"/>
      <c r="H14" s="36"/>
      <c r="I14" s="37">
        <f t="shared" si="1"/>
        <v>0</v>
      </c>
      <c r="J14" s="38">
        <f t="shared" si="2"/>
        <v>0</v>
      </c>
      <c r="K14" s="26"/>
      <c r="M14" s="28"/>
    </row>
    <row r="15" spans="1:13" x14ac:dyDescent="0.2">
      <c r="A15" s="29"/>
      <c r="B15" s="30" t="s">
        <v>21</v>
      </c>
      <c r="C15" s="39" t="s">
        <v>10</v>
      </c>
      <c r="D15" s="32">
        <v>1</v>
      </c>
      <c r="E15" s="33">
        <v>0</v>
      </c>
      <c r="F15" s="34">
        <f t="shared" si="0"/>
        <v>0</v>
      </c>
      <c r="G15" s="35"/>
      <c r="H15" s="36"/>
      <c r="I15" s="37">
        <f t="shared" si="1"/>
        <v>0</v>
      </c>
      <c r="J15" s="38">
        <f t="shared" si="2"/>
        <v>0</v>
      </c>
      <c r="K15" s="26"/>
      <c r="M15" s="28"/>
    </row>
    <row r="16" spans="1:13" x14ac:dyDescent="0.2">
      <c r="A16" s="29"/>
      <c r="B16" s="30" t="s">
        <v>22</v>
      </c>
      <c r="C16" s="39" t="s">
        <v>10</v>
      </c>
      <c r="D16" s="32">
        <v>1</v>
      </c>
      <c r="E16" s="33">
        <v>0</v>
      </c>
      <c r="F16" s="34">
        <f t="shared" si="0"/>
        <v>0</v>
      </c>
      <c r="G16" s="35"/>
      <c r="H16" s="36"/>
      <c r="I16" s="37">
        <f t="shared" si="1"/>
        <v>0</v>
      </c>
      <c r="J16" s="38">
        <f t="shared" si="2"/>
        <v>0</v>
      </c>
      <c r="K16" s="26"/>
      <c r="M16" s="28"/>
    </row>
    <row r="17" spans="1:13" x14ac:dyDescent="0.2">
      <c r="A17" s="29"/>
      <c r="B17" s="30" t="s">
        <v>23</v>
      </c>
      <c r="C17" s="39" t="s">
        <v>24</v>
      </c>
      <c r="D17" s="32">
        <v>1</v>
      </c>
      <c r="E17" s="33">
        <v>0</v>
      </c>
      <c r="F17" s="34">
        <f t="shared" si="0"/>
        <v>0</v>
      </c>
      <c r="G17" s="35"/>
      <c r="H17" s="36"/>
      <c r="I17" s="37">
        <f t="shared" si="1"/>
        <v>0</v>
      </c>
      <c r="J17" s="38">
        <f t="shared" si="2"/>
        <v>0</v>
      </c>
      <c r="K17" s="26"/>
      <c r="M17" s="28"/>
    </row>
    <row r="18" spans="1:13" x14ac:dyDescent="0.2">
      <c r="A18" s="29"/>
      <c r="B18" s="30" t="s">
        <v>25</v>
      </c>
      <c r="C18" s="39" t="s">
        <v>24</v>
      </c>
      <c r="D18" s="32">
        <f>8+10</f>
        <v>18</v>
      </c>
      <c r="E18" s="33">
        <v>0</v>
      </c>
      <c r="F18" s="34">
        <f t="shared" si="0"/>
        <v>0</v>
      </c>
      <c r="G18" s="35"/>
      <c r="H18" s="36">
        <f>3+3</f>
        <v>6</v>
      </c>
      <c r="I18" s="37">
        <f t="shared" si="1"/>
        <v>0</v>
      </c>
      <c r="J18" s="38">
        <f t="shared" si="2"/>
        <v>0</v>
      </c>
      <c r="K18" s="26"/>
      <c r="M18" s="28"/>
    </row>
    <row r="19" spans="1:13" x14ac:dyDescent="0.2">
      <c r="A19" s="29"/>
      <c r="B19" s="30" t="s">
        <v>26</v>
      </c>
      <c r="C19" s="39" t="s">
        <v>24</v>
      </c>
      <c r="D19" s="32"/>
      <c r="E19" s="33">
        <v>0</v>
      </c>
      <c r="F19" s="34">
        <f t="shared" si="0"/>
        <v>0</v>
      </c>
      <c r="G19" s="35"/>
      <c r="H19" s="36">
        <f>1</f>
        <v>1</v>
      </c>
      <c r="I19" s="37">
        <f t="shared" si="1"/>
        <v>0</v>
      </c>
      <c r="J19" s="38">
        <f t="shared" si="2"/>
        <v>0</v>
      </c>
      <c r="K19" s="26"/>
      <c r="M19" s="28"/>
    </row>
    <row r="20" spans="1:13" x14ac:dyDescent="0.2">
      <c r="A20" s="29"/>
      <c r="B20" s="30" t="s">
        <v>27</v>
      </c>
      <c r="C20" s="39" t="s">
        <v>24</v>
      </c>
      <c r="D20" s="32"/>
      <c r="E20" s="33">
        <v>0</v>
      </c>
      <c r="F20" s="34">
        <f t="shared" si="0"/>
        <v>0</v>
      </c>
      <c r="G20" s="35"/>
      <c r="H20" s="36">
        <f>1</f>
        <v>1</v>
      </c>
      <c r="I20" s="37">
        <f t="shared" si="1"/>
        <v>0</v>
      </c>
      <c r="J20" s="38">
        <f t="shared" si="2"/>
        <v>0</v>
      </c>
      <c r="K20" s="26"/>
      <c r="M20" s="28"/>
    </row>
    <row r="21" spans="1:13" x14ac:dyDescent="0.2">
      <c r="A21" s="29"/>
      <c r="B21" s="30" t="s">
        <v>28</v>
      </c>
      <c r="C21" s="39" t="s">
        <v>24</v>
      </c>
      <c r="D21" s="32">
        <f>1</f>
        <v>1</v>
      </c>
      <c r="E21" s="33">
        <v>0</v>
      </c>
      <c r="F21" s="34">
        <f t="shared" si="0"/>
        <v>0</v>
      </c>
      <c r="G21" s="35"/>
      <c r="H21" s="36"/>
      <c r="I21" s="37">
        <f t="shared" si="1"/>
        <v>0</v>
      </c>
      <c r="J21" s="38">
        <f t="shared" si="2"/>
        <v>0</v>
      </c>
      <c r="K21" s="26"/>
      <c r="M21" s="28"/>
    </row>
    <row r="22" spans="1:13" x14ac:dyDescent="0.2">
      <c r="A22" s="29"/>
      <c r="B22" s="30" t="s">
        <v>29</v>
      </c>
      <c r="C22" s="39" t="s">
        <v>24</v>
      </c>
      <c r="D22" s="32">
        <f>2</f>
        <v>2</v>
      </c>
      <c r="E22" s="33">
        <v>0</v>
      </c>
      <c r="F22" s="34">
        <f t="shared" si="0"/>
        <v>0</v>
      </c>
      <c r="G22" s="35"/>
      <c r="H22" s="36"/>
      <c r="I22" s="37">
        <f t="shared" si="1"/>
        <v>0</v>
      </c>
      <c r="J22" s="38">
        <f t="shared" si="2"/>
        <v>0</v>
      </c>
      <c r="K22" s="26"/>
      <c r="M22" s="28"/>
    </row>
    <row r="23" spans="1:13" x14ac:dyDescent="0.2">
      <c r="A23" s="29"/>
      <c r="B23" s="30" t="s">
        <v>30</v>
      </c>
      <c r="C23" s="39" t="s">
        <v>24</v>
      </c>
      <c r="D23" s="32">
        <v>1</v>
      </c>
      <c r="E23" s="33">
        <v>0</v>
      </c>
      <c r="F23" s="34">
        <f t="shared" si="0"/>
        <v>0</v>
      </c>
      <c r="G23" s="35"/>
      <c r="H23" s="36"/>
      <c r="I23" s="37">
        <f t="shared" si="1"/>
        <v>0</v>
      </c>
      <c r="J23" s="38">
        <f t="shared" si="2"/>
        <v>0</v>
      </c>
      <c r="K23" s="26"/>
      <c r="M23" s="28"/>
    </row>
    <row r="24" spans="1:13" x14ac:dyDescent="0.2">
      <c r="A24" s="29"/>
      <c r="B24" s="30" t="s">
        <v>31</v>
      </c>
      <c r="C24" s="39" t="s">
        <v>24</v>
      </c>
      <c r="D24" s="32"/>
      <c r="E24" s="33">
        <v>0</v>
      </c>
      <c r="F24" s="34">
        <f t="shared" si="0"/>
        <v>0</v>
      </c>
      <c r="G24" s="35"/>
      <c r="H24" s="36">
        <v>1</v>
      </c>
      <c r="I24" s="37">
        <f t="shared" si="1"/>
        <v>0</v>
      </c>
      <c r="J24" s="38">
        <f t="shared" si="2"/>
        <v>0</v>
      </c>
      <c r="K24" s="26"/>
      <c r="M24" s="28"/>
    </row>
    <row r="25" spans="1:13" x14ac:dyDescent="0.2">
      <c r="A25" s="29"/>
      <c r="B25" s="30" t="s">
        <v>32</v>
      </c>
      <c r="C25" s="39" t="s">
        <v>24</v>
      </c>
      <c r="D25" s="32"/>
      <c r="E25" s="33">
        <v>0</v>
      </c>
      <c r="F25" s="34">
        <f t="shared" si="0"/>
        <v>0</v>
      </c>
      <c r="G25" s="35"/>
      <c r="H25" s="36">
        <v>1</v>
      </c>
      <c r="I25" s="37">
        <f t="shared" si="1"/>
        <v>0</v>
      </c>
      <c r="J25" s="38">
        <f t="shared" si="2"/>
        <v>0</v>
      </c>
      <c r="K25" s="26"/>
      <c r="M25" s="28"/>
    </row>
    <row r="26" spans="1:13" x14ac:dyDescent="0.2">
      <c r="A26" s="29"/>
      <c r="B26" s="30" t="s">
        <v>33</v>
      </c>
      <c r="C26" s="39" t="s">
        <v>24</v>
      </c>
      <c r="D26" s="32">
        <v>2</v>
      </c>
      <c r="E26" s="33">
        <v>0</v>
      </c>
      <c r="F26" s="34">
        <f t="shared" si="0"/>
        <v>0</v>
      </c>
      <c r="G26" s="35"/>
      <c r="H26" s="36"/>
      <c r="I26" s="37">
        <f t="shared" si="1"/>
        <v>0</v>
      </c>
      <c r="J26" s="38">
        <f t="shared" si="2"/>
        <v>0</v>
      </c>
      <c r="K26" s="26"/>
      <c r="M26" s="28"/>
    </row>
    <row r="27" spans="1:13" x14ac:dyDescent="0.2">
      <c r="A27" s="29"/>
      <c r="B27" s="30" t="s">
        <v>34</v>
      </c>
      <c r="C27" s="39" t="s">
        <v>24</v>
      </c>
      <c r="D27" s="32"/>
      <c r="E27" s="33">
        <v>0</v>
      </c>
      <c r="F27" s="34">
        <f t="shared" si="0"/>
        <v>0</v>
      </c>
      <c r="G27" s="35"/>
      <c r="H27" s="36">
        <v>2</v>
      </c>
      <c r="I27" s="37">
        <f t="shared" si="1"/>
        <v>0</v>
      </c>
      <c r="J27" s="38">
        <f>I27*H27</f>
        <v>0</v>
      </c>
      <c r="K27" s="26"/>
      <c r="M27" s="28"/>
    </row>
    <row r="28" spans="1:13" x14ac:dyDescent="0.2">
      <c r="A28" s="29"/>
      <c r="B28" s="30" t="s">
        <v>35</v>
      </c>
      <c r="C28" s="39" t="s">
        <v>24</v>
      </c>
      <c r="D28" s="32"/>
      <c r="E28" s="33">
        <v>0</v>
      </c>
      <c r="F28" s="34">
        <f t="shared" si="0"/>
        <v>0</v>
      </c>
      <c r="G28" s="35"/>
      <c r="H28" s="36">
        <v>2</v>
      </c>
      <c r="I28" s="37">
        <f t="shared" si="1"/>
        <v>0</v>
      </c>
      <c r="J28" s="38">
        <f t="shared" si="2"/>
        <v>0</v>
      </c>
      <c r="K28" s="26"/>
      <c r="M28" s="28"/>
    </row>
    <row r="29" spans="1:13" x14ac:dyDescent="0.2">
      <c r="A29" s="29"/>
      <c r="B29" s="30" t="s">
        <v>36</v>
      </c>
      <c r="C29" s="39" t="s">
        <v>24</v>
      </c>
      <c r="D29" s="32">
        <v>1</v>
      </c>
      <c r="E29" s="33">
        <v>0</v>
      </c>
      <c r="F29" s="34">
        <f t="shared" si="0"/>
        <v>0</v>
      </c>
      <c r="G29" s="35"/>
      <c r="H29" s="36"/>
      <c r="I29" s="37">
        <f t="shared" si="1"/>
        <v>0</v>
      </c>
      <c r="J29" s="38">
        <f t="shared" si="2"/>
        <v>0</v>
      </c>
      <c r="K29" s="26"/>
      <c r="M29" s="28"/>
    </row>
    <row r="30" spans="1:13" ht="25.5" x14ac:dyDescent="0.2">
      <c r="A30" s="29"/>
      <c r="B30" s="30" t="s">
        <v>37</v>
      </c>
      <c r="C30" s="32" t="s">
        <v>24</v>
      </c>
      <c r="D30" s="32">
        <v>1</v>
      </c>
      <c r="E30" s="33">
        <v>0</v>
      </c>
      <c r="F30" s="34">
        <f t="shared" si="0"/>
        <v>0</v>
      </c>
      <c r="G30" s="35"/>
      <c r="H30" s="36"/>
      <c r="I30" s="37">
        <f t="shared" si="1"/>
        <v>0</v>
      </c>
      <c r="J30" s="38">
        <f t="shared" si="2"/>
        <v>0</v>
      </c>
      <c r="K30" s="26"/>
      <c r="M30" s="28"/>
    </row>
    <row r="31" spans="1:13" ht="38.25" x14ac:dyDescent="0.2">
      <c r="A31" s="29"/>
      <c r="B31" s="30" t="s">
        <v>38</v>
      </c>
      <c r="C31" s="32" t="s">
        <v>24</v>
      </c>
      <c r="D31" s="32">
        <v>2</v>
      </c>
      <c r="E31" s="33">
        <v>0</v>
      </c>
      <c r="F31" s="34">
        <f t="shared" si="0"/>
        <v>0</v>
      </c>
      <c r="G31" s="35"/>
      <c r="H31" s="36"/>
      <c r="I31" s="37">
        <f t="shared" si="1"/>
        <v>0</v>
      </c>
      <c r="J31" s="38">
        <f t="shared" si="2"/>
        <v>0</v>
      </c>
      <c r="K31" s="26"/>
      <c r="M31" s="28"/>
    </row>
    <row r="32" spans="1:13" ht="25.5" x14ac:dyDescent="0.2">
      <c r="A32" s="29"/>
      <c r="B32" s="30" t="s">
        <v>39</v>
      </c>
      <c r="C32" s="32" t="s">
        <v>24</v>
      </c>
      <c r="D32" s="32"/>
      <c r="E32" s="33">
        <v>0</v>
      </c>
      <c r="F32" s="34">
        <f t="shared" si="0"/>
        <v>0</v>
      </c>
      <c r="G32" s="35"/>
      <c r="H32" s="36">
        <v>1</v>
      </c>
      <c r="I32" s="37">
        <f t="shared" si="1"/>
        <v>0</v>
      </c>
      <c r="J32" s="38">
        <f t="shared" si="2"/>
        <v>0</v>
      </c>
      <c r="K32" s="26"/>
      <c r="M32" s="28"/>
    </row>
    <row r="33" spans="1:13" ht="25.5" x14ac:dyDescent="0.2">
      <c r="A33" s="29"/>
      <c r="B33" s="30" t="s">
        <v>40</v>
      </c>
      <c r="C33" s="32" t="s">
        <v>24</v>
      </c>
      <c r="D33" s="32"/>
      <c r="E33" s="33">
        <v>0</v>
      </c>
      <c r="F33" s="34">
        <f t="shared" si="0"/>
        <v>0</v>
      </c>
      <c r="G33" s="35"/>
      <c r="H33" s="36">
        <v>1</v>
      </c>
      <c r="I33" s="37">
        <f t="shared" si="1"/>
        <v>0</v>
      </c>
      <c r="J33" s="38">
        <f t="shared" si="2"/>
        <v>0</v>
      </c>
      <c r="K33" s="26"/>
      <c r="M33" s="28"/>
    </row>
    <row r="34" spans="1:13" x14ac:dyDescent="0.2">
      <c r="A34" s="29"/>
      <c r="B34" s="30" t="s">
        <v>41</v>
      </c>
      <c r="C34" s="39"/>
      <c r="D34" s="32"/>
      <c r="E34" s="33"/>
      <c r="F34" s="34" t="s">
        <v>42</v>
      </c>
      <c r="G34" s="35"/>
      <c r="H34" s="36">
        <v>2</v>
      </c>
      <c r="I34" s="37"/>
      <c r="J34" s="38" t="s">
        <v>42</v>
      </c>
      <c r="K34" s="26"/>
      <c r="M34" s="28"/>
    </row>
    <row r="35" spans="1:13" x14ac:dyDescent="0.2">
      <c r="A35" s="29"/>
      <c r="B35" s="30" t="s">
        <v>43</v>
      </c>
      <c r="C35" s="39"/>
      <c r="D35" s="32">
        <v>1</v>
      </c>
      <c r="E35" s="33"/>
      <c r="F35" s="34" t="s">
        <v>42</v>
      </c>
      <c r="G35" s="35"/>
      <c r="H35" s="36"/>
      <c r="I35" s="37"/>
      <c r="J35" s="38" t="s">
        <v>42</v>
      </c>
      <c r="K35" s="26"/>
      <c r="M35" s="28"/>
    </row>
    <row r="36" spans="1:13" x14ac:dyDescent="0.2">
      <c r="A36" s="29"/>
      <c r="B36" s="30" t="s">
        <v>44</v>
      </c>
      <c r="C36" s="39"/>
      <c r="D36" s="32">
        <v>1</v>
      </c>
      <c r="E36" s="33"/>
      <c r="F36" s="34" t="s">
        <v>42</v>
      </c>
      <c r="G36" s="35"/>
      <c r="H36" s="36"/>
      <c r="I36" s="37"/>
      <c r="J36" s="38" t="s">
        <v>42</v>
      </c>
      <c r="K36" s="26"/>
      <c r="M36" s="28"/>
    </row>
    <row r="37" spans="1:13" ht="25.5" x14ac:dyDescent="0.2">
      <c r="A37" s="29"/>
      <c r="B37" s="30" t="s">
        <v>45</v>
      </c>
      <c r="C37" s="39"/>
      <c r="D37" s="32">
        <v>2</v>
      </c>
      <c r="E37" s="33"/>
      <c r="F37" s="34" t="s">
        <v>42</v>
      </c>
      <c r="G37" s="35"/>
      <c r="H37" s="36">
        <v>2</v>
      </c>
      <c r="I37" s="37"/>
      <c r="J37" s="34" t="s">
        <v>42</v>
      </c>
      <c r="K37" s="26"/>
      <c r="M37" s="28"/>
    </row>
    <row r="38" spans="1:13" ht="25.5" x14ac:dyDescent="0.2">
      <c r="A38" s="29"/>
      <c r="B38" s="30" t="s">
        <v>46</v>
      </c>
      <c r="C38" s="32" t="s">
        <v>24</v>
      </c>
      <c r="D38" s="32">
        <v>8</v>
      </c>
      <c r="E38" s="33">
        <v>0</v>
      </c>
      <c r="F38" s="34">
        <f>E38*D38</f>
        <v>0</v>
      </c>
      <c r="G38" s="35"/>
      <c r="H38" s="36">
        <v>4</v>
      </c>
      <c r="I38" s="37">
        <f t="shared" si="1"/>
        <v>0</v>
      </c>
      <c r="J38" s="38">
        <f>I38*H38</f>
        <v>0</v>
      </c>
      <c r="K38" s="26"/>
      <c r="M38" s="28"/>
    </row>
    <row r="39" spans="1:13" ht="25.5" x14ac:dyDescent="0.2">
      <c r="A39" s="29"/>
      <c r="B39" s="30" t="s">
        <v>47</v>
      </c>
      <c r="C39" s="32" t="s">
        <v>24</v>
      </c>
      <c r="D39" s="32">
        <v>3</v>
      </c>
      <c r="E39" s="33">
        <v>0</v>
      </c>
      <c r="F39" s="34">
        <f>E39*D39</f>
        <v>0</v>
      </c>
      <c r="G39" s="35"/>
      <c r="H39" s="36"/>
      <c r="I39" s="37">
        <f t="shared" si="1"/>
        <v>0</v>
      </c>
      <c r="J39" s="38">
        <f>I39*H39</f>
        <v>0</v>
      </c>
      <c r="K39" s="26"/>
      <c r="M39" s="28"/>
    </row>
    <row r="40" spans="1:13" x14ac:dyDescent="0.2">
      <c r="A40" s="29"/>
      <c r="B40" s="30" t="s">
        <v>48</v>
      </c>
      <c r="C40" s="39" t="s">
        <v>24</v>
      </c>
      <c r="D40" s="32"/>
      <c r="E40" s="33">
        <v>0</v>
      </c>
      <c r="F40" s="34">
        <f>E40*D40</f>
        <v>0</v>
      </c>
      <c r="G40" s="35"/>
      <c r="H40" s="36">
        <v>3</v>
      </c>
      <c r="I40" s="37">
        <f t="shared" si="1"/>
        <v>0</v>
      </c>
      <c r="J40" s="38">
        <f>I40*H40</f>
        <v>0</v>
      </c>
      <c r="K40" s="26"/>
      <c r="M40" s="28"/>
    </row>
    <row r="41" spans="1:13" x14ac:dyDescent="0.2">
      <c r="A41" s="16">
        <v>2</v>
      </c>
      <c r="B41" s="40" t="s">
        <v>49</v>
      </c>
      <c r="C41" s="18"/>
      <c r="D41" s="19"/>
      <c r="E41" s="20"/>
      <c r="F41" s="21"/>
      <c r="G41" s="41"/>
      <c r="H41" s="42"/>
      <c r="I41" s="43"/>
      <c r="J41" s="25"/>
      <c r="K41" s="26"/>
      <c r="M41" s="28"/>
    </row>
    <row r="42" spans="1:13" x14ac:dyDescent="0.2">
      <c r="A42" s="29"/>
      <c r="B42" s="44" t="s">
        <v>50</v>
      </c>
      <c r="C42" s="45"/>
      <c r="D42" s="46"/>
      <c r="E42" s="47"/>
      <c r="F42" s="48"/>
      <c r="G42" s="41"/>
      <c r="H42" s="49"/>
      <c r="I42" s="50"/>
      <c r="J42" s="51"/>
      <c r="K42" s="26"/>
      <c r="M42" s="28"/>
    </row>
    <row r="43" spans="1:13" x14ac:dyDescent="0.2">
      <c r="A43" s="29"/>
      <c r="B43" s="44" t="s">
        <v>51</v>
      </c>
      <c r="C43" s="45" t="s">
        <v>52</v>
      </c>
      <c r="D43" s="46">
        <f>10+14+112</f>
        <v>136</v>
      </c>
      <c r="E43" s="47">
        <v>0</v>
      </c>
      <c r="F43" s="48">
        <f t="shared" ref="F43:F51" si="3">E43*D43</f>
        <v>0</v>
      </c>
      <c r="G43" s="41"/>
      <c r="H43" s="49">
        <f>58+26</f>
        <v>84</v>
      </c>
      <c r="I43" s="50">
        <f>E43</f>
        <v>0</v>
      </c>
      <c r="J43" s="51">
        <f t="shared" ref="J43:J50" si="4">I43*H43</f>
        <v>0</v>
      </c>
      <c r="K43" s="26"/>
      <c r="M43" s="28"/>
    </row>
    <row r="44" spans="1:13" x14ac:dyDescent="0.2">
      <c r="A44" s="29"/>
      <c r="B44" s="44" t="s">
        <v>53</v>
      </c>
      <c r="C44" s="45" t="s">
        <v>52</v>
      </c>
      <c r="D44" s="46">
        <f>28+115</f>
        <v>143</v>
      </c>
      <c r="E44" s="47">
        <v>0</v>
      </c>
      <c r="F44" s="48">
        <f t="shared" si="3"/>
        <v>0</v>
      </c>
      <c r="G44" s="41"/>
      <c r="H44" s="49"/>
      <c r="I44" s="50">
        <f>E44</f>
        <v>0</v>
      </c>
      <c r="J44" s="51">
        <f t="shared" si="4"/>
        <v>0</v>
      </c>
      <c r="K44" s="26"/>
      <c r="M44" s="28"/>
    </row>
    <row r="45" spans="1:13" x14ac:dyDescent="0.2">
      <c r="A45" s="29"/>
      <c r="B45" s="30" t="s">
        <v>54</v>
      </c>
      <c r="C45" s="45" t="s">
        <v>52</v>
      </c>
      <c r="D45" s="46">
        <f>28+135</f>
        <v>163</v>
      </c>
      <c r="E45" s="47">
        <v>0</v>
      </c>
      <c r="F45" s="48">
        <f t="shared" si="3"/>
        <v>0</v>
      </c>
      <c r="G45" s="41"/>
      <c r="H45" s="49"/>
      <c r="I45" s="50">
        <f>E45</f>
        <v>0</v>
      </c>
      <c r="J45" s="51">
        <f t="shared" si="4"/>
        <v>0</v>
      </c>
      <c r="K45" s="52"/>
      <c r="M45" s="28"/>
    </row>
    <row r="46" spans="1:13" x14ac:dyDescent="0.2">
      <c r="A46" s="29"/>
      <c r="B46" s="30" t="s">
        <v>55</v>
      </c>
      <c r="C46" s="45" t="s">
        <v>52</v>
      </c>
      <c r="D46" s="46">
        <v>39</v>
      </c>
      <c r="E46" s="47">
        <v>0</v>
      </c>
      <c r="F46" s="48">
        <f t="shared" si="3"/>
        <v>0</v>
      </c>
      <c r="G46" s="41"/>
      <c r="H46" s="49"/>
      <c r="I46" s="50"/>
      <c r="J46" s="51">
        <f t="shared" si="4"/>
        <v>0</v>
      </c>
      <c r="K46" s="52"/>
      <c r="M46" s="28"/>
    </row>
    <row r="47" spans="1:13" x14ac:dyDescent="0.2">
      <c r="A47" s="29"/>
      <c r="B47" s="30" t="s">
        <v>56</v>
      </c>
      <c r="C47" s="45" t="s">
        <v>52</v>
      </c>
      <c r="D47" s="46">
        <f>96+5</f>
        <v>101</v>
      </c>
      <c r="E47" s="47">
        <v>0</v>
      </c>
      <c r="F47" s="48">
        <f t="shared" si="3"/>
        <v>0</v>
      </c>
      <c r="G47" s="41"/>
      <c r="H47" s="49"/>
      <c r="I47" s="50"/>
      <c r="J47" s="51">
        <f t="shared" si="4"/>
        <v>0</v>
      </c>
      <c r="K47" s="52"/>
      <c r="M47" s="28"/>
    </row>
    <row r="48" spans="1:13" x14ac:dyDescent="0.2">
      <c r="A48" s="29"/>
      <c r="B48" s="30" t="s">
        <v>57</v>
      </c>
      <c r="C48" s="45" t="s">
        <v>52</v>
      </c>
      <c r="D48" s="46">
        <f>23+106+11</f>
        <v>140</v>
      </c>
      <c r="E48" s="47">
        <v>0</v>
      </c>
      <c r="F48" s="48">
        <f t="shared" si="3"/>
        <v>0</v>
      </c>
      <c r="G48" s="41"/>
      <c r="H48" s="49"/>
      <c r="I48" s="50">
        <f>E48</f>
        <v>0</v>
      </c>
      <c r="J48" s="51">
        <f t="shared" si="4"/>
        <v>0</v>
      </c>
      <c r="K48" s="52"/>
      <c r="M48" s="28"/>
    </row>
    <row r="49" spans="1:13" x14ac:dyDescent="0.2">
      <c r="A49" s="29"/>
      <c r="B49" s="53" t="s">
        <v>58</v>
      </c>
      <c r="C49" s="45" t="s">
        <v>52</v>
      </c>
      <c r="D49" s="46">
        <v>39</v>
      </c>
      <c r="E49" s="47">
        <v>0</v>
      </c>
      <c r="F49" s="48">
        <f t="shared" si="3"/>
        <v>0</v>
      </c>
      <c r="G49" s="41"/>
      <c r="H49" s="49"/>
      <c r="I49" s="50">
        <f>E49</f>
        <v>0</v>
      </c>
      <c r="J49" s="51">
        <f t="shared" si="4"/>
        <v>0</v>
      </c>
      <c r="K49" s="52"/>
      <c r="M49" s="28"/>
    </row>
    <row r="50" spans="1:13" x14ac:dyDescent="0.2">
      <c r="A50" s="29"/>
      <c r="B50" s="53" t="s">
        <v>59</v>
      </c>
      <c r="C50" s="45" t="s">
        <v>52</v>
      </c>
      <c r="D50" s="46">
        <v>9</v>
      </c>
      <c r="E50" s="47">
        <v>0</v>
      </c>
      <c r="F50" s="48">
        <f t="shared" si="3"/>
        <v>0</v>
      </c>
      <c r="G50" s="41"/>
      <c r="H50" s="49"/>
      <c r="I50" s="50">
        <f>E50</f>
        <v>0</v>
      </c>
      <c r="J50" s="51">
        <f t="shared" si="4"/>
        <v>0</v>
      </c>
      <c r="K50" s="52"/>
      <c r="M50" s="28"/>
    </row>
    <row r="51" spans="1:13" x14ac:dyDescent="0.2">
      <c r="A51" s="29"/>
      <c r="B51" s="27" t="s">
        <v>60</v>
      </c>
      <c r="C51" s="45" t="s">
        <v>52</v>
      </c>
      <c r="D51" s="46">
        <v>12</v>
      </c>
      <c r="E51" s="47">
        <v>0</v>
      </c>
      <c r="F51" s="48">
        <f t="shared" si="3"/>
        <v>0</v>
      </c>
      <c r="G51" s="41"/>
      <c r="H51" s="49"/>
      <c r="I51" s="50">
        <f>E51</f>
        <v>0</v>
      </c>
      <c r="J51" s="51">
        <f>I51*H51</f>
        <v>0</v>
      </c>
      <c r="K51" s="52"/>
      <c r="M51" s="28"/>
    </row>
    <row r="52" spans="1:13" x14ac:dyDescent="0.2">
      <c r="A52" s="29"/>
      <c r="B52" s="27" t="s">
        <v>61</v>
      </c>
      <c r="C52" s="45"/>
      <c r="D52" s="46"/>
      <c r="E52" s="47"/>
      <c r="F52" s="48"/>
      <c r="G52" s="41"/>
      <c r="H52" s="49"/>
      <c r="I52" s="50"/>
      <c r="J52" s="51"/>
      <c r="K52" s="52"/>
      <c r="M52" s="28"/>
    </row>
    <row r="53" spans="1:13" x14ac:dyDescent="0.2">
      <c r="A53" s="29"/>
      <c r="B53" s="27" t="s">
        <v>62</v>
      </c>
      <c r="C53" s="45" t="s">
        <v>52</v>
      </c>
      <c r="D53" s="46"/>
      <c r="E53" s="47">
        <v>0</v>
      </c>
      <c r="F53" s="48">
        <f>E53*D53</f>
        <v>0</v>
      </c>
      <c r="G53" s="41"/>
      <c r="H53" s="49">
        <f>78+36</f>
        <v>114</v>
      </c>
      <c r="I53" s="50">
        <f>E53</f>
        <v>0</v>
      </c>
      <c r="J53" s="51">
        <f>I53*H53</f>
        <v>0</v>
      </c>
      <c r="K53" s="52"/>
      <c r="M53" s="28"/>
    </row>
    <row r="54" spans="1:13" x14ac:dyDescent="0.2">
      <c r="A54" s="16">
        <v>3</v>
      </c>
      <c r="B54" s="40" t="s">
        <v>63</v>
      </c>
      <c r="C54" s="54"/>
      <c r="D54" s="42"/>
      <c r="E54" s="20"/>
      <c r="F54" s="21"/>
      <c r="G54" s="41"/>
      <c r="H54" s="42"/>
      <c r="I54" s="43"/>
      <c r="J54" s="25"/>
      <c r="K54" s="52"/>
      <c r="M54" s="28"/>
    </row>
    <row r="55" spans="1:13" x14ac:dyDescent="0.2">
      <c r="A55" s="29"/>
      <c r="B55" s="44" t="s">
        <v>64</v>
      </c>
      <c r="D55" s="49"/>
      <c r="E55" s="56"/>
      <c r="F55" s="48"/>
      <c r="G55" s="41"/>
      <c r="H55" s="49"/>
      <c r="I55" s="50"/>
      <c r="J55" s="51"/>
      <c r="K55" s="52"/>
      <c r="M55" s="28"/>
    </row>
    <row r="56" spans="1:13" x14ac:dyDescent="0.2">
      <c r="A56" s="29"/>
      <c r="B56" s="44" t="s">
        <v>65</v>
      </c>
      <c r="C56" s="55" t="s">
        <v>52</v>
      </c>
      <c r="D56" s="49">
        <v>93</v>
      </c>
      <c r="E56" s="56">
        <v>0</v>
      </c>
      <c r="F56" s="48">
        <f t="shared" ref="F56:F67" si="5">E56*D56</f>
        <v>0</v>
      </c>
      <c r="G56" s="41"/>
      <c r="H56" s="49"/>
      <c r="I56" s="50">
        <f t="shared" ref="I56:I67" si="6">E56</f>
        <v>0</v>
      </c>
      <c r="J56" s="51">
        <f t="shared" ref="J56:J67" si="7">I56*H56</f>
        <v>0</v>
      </c>
      <c r="K56" s="52"/>
      <c r="M56" s="28"/>
    </row>
    <row r="57" spans="1:13" x14ac:dyDescent="0.2">
      <c r="A57" s="29"/>
      <c r="B57" s="44" t="s">
        <v>66</v>
      </c>
      <c r="C57" s="55" t="s">
        <v>52</v>
      </c>
      <c r="D57" s="49">
        <v>164</v>
      </c>
      <c r="E57" s="56">
        <v>0</v>
      </c>
      <c r="F57" s="48">
        <f t="shared" si="5"/>
        <v>0</v>
      </c>
      <c r="G57" s="41"/>
      <c r="H57" s="49"/>
      <c r="I57" s="50">
        <f t="shared" si="6"/>
        <v>0</v>
      </c>
      <c r="J57" s="51">
        <f t="shared" si="7"/>
        <v>0</v>
      </c>
      <c r="K57" s="52"/>
      <c r="M57" s="28"/>
    </row>
    <row r="58" spans="1:13" x14ac:dyDescent="0.2">
      <c r="A58" s="29"/>
      <c r="B58" s="44" t="s">
        <v>67</v>
      </c>
      <c r="C58" s="55" t="s">
        <v>52</v>
      </c>
      <c r="D58" s="49">
        <v>119</v>
      </c>
      <c r="E58" s="56">
        <v>0</v>
      </c>
      <c r="F58" s="48">
        <f t="shared" si="5"/>
        <v>0</v>
      </c>
      <c r="G58" s="41"/>
      <c r="H58" s="49"/>
      <c r="I58" s="50">
        <f t="shared" si="6"/>
        <v>0</v>
      </c>
      <c r="J58" s="51">
        <f t="shared" si="7"/>
        <v>0</v>
      </c>
      <c r="K58" s="52"/>
      <c r="M58" s="28"/>
    </row>
    <row r="59" spans="1:13" x14ac:dyDescent="0.2">
      <c r="A59" s="29"/>
      <c r="B59" s="44" t="s">
        <v>68</v>
      </c>
      <c r="C59" s="55" t="s">
        <v>52</v>
      </c>
      <c r="D59" s="49">
        <v>48</v>
      </c>
      <c r="E59" s="56">
        <v>0</v>
      </c>
      <c r="F59" s="48">
        <f t="shared" si="5"/>
        <v>0</v>
      </c>
      <c r="G59" s="41"/>
      <c r="H59" s="49"/>
      <c r="I59" s="50">
        <f t="shared" si="6"/>
        <v>0</v>
      </c>
      <c r="J59" s="51">
        <f t="shared" si="7"/>
        <v>0</v>
      </c>
      <c r="K59" s="26"/>
      <c r="M59" s="28"/>
    </row>
    <row r="60" spans="1:13" x14ac:dyDescent="0.2">
      <c r="A60" s="29"/>
      <c r="B60" s="44" t="s">
        <v>69</v>
      </c>
      <c r="C60" s="55" t="s">
        <v>52</v>
      </c>
      <c r="D60" s="49">
        <v>39</v>
      </c>
      <c r="E60" s="56">
        <v>0</v>
      </c>
      <c r="F60" s="48">
        <f t="shared" si="5"/>
        <v>0</v>
      </c>
      <c r="G60" s="41"/>
      <c r="H60" s="49"/>
      <c r="I60" s="50">
        <f t="shared" si="6"/>
        <v>0</v>
      </c>
      <c r="J60" s="51">
        <f t="shared" si="7"/>
        <v>0</v>
      </c>
      <c r="K60" s="26"/>
      <c r="M60" s="28"/>
    </row>
    <row r="61" spans="1:13" x14ac:dyDescent="0.2">
      <c r="A61" s="29"/>
      <c r="B61" s="44" t="s">
        <v>70</v>
      </c>
      <c r="C61" s="55" t="s">
        <v>52</v>
      </c>
      <c r="D61" s="49">
        <v>128</v>
      </c>
      <c r="E61" s="56">
        <v>0</v>
      </c>
      <c r="F61" s="48">
        <f t="shared" si="5"/>
        <v>0</v>
      </c>
      <c r="G61" s="41"/>
      <c r="H61" s="49"/>
      <c r="I61" s="50">
        <f t="shared" si="6"/>
        <v>0</v>
      </c>
      <c r="J61" s="51">
        <f t="shared" si="7"/>
        <v>0</v>
      </c>
      <c r="K61" s="26"/>
      <c r="M61" s="28"/>
    </row>
    <row r="62" spans="1:13" x14ac:dyDescent="0.2">
      <c r="A62" s="29"/>
      <c r="B62" s="44" t="s">
        <v>71</v>
      </c>
      <c r="C62" s="55" t="s">
        <v>52</v>
      </c>
      <c r="D62" s="49">
        <v>45</v>
      </c>
      <c r="E62" s="56">
        <v>0</v>
      </c>
      <c r="F62" s="48">
        <f t="shared" si="5"/>
        <v>0</v>
      </c>
      <c r="G62" s="41"/>
      <c r="H62" s="49"/>
      <c r="I62" s="50">
        <f t="shared" si="6"/>
        <v>0</v>
      </c>
      <c r="J62" s="51">
        <f t="shared" si="7"/>
        <v>0</v>
      </c>
      <c r="K62" s="26"/>
      <c r="M62" s="28"/>
    </row>
    <row r="63" spans="1:13" x14ac:dyDescent="0.2">
      <c r="A63" s="29"/>
      <c r="B63" s="44" t="s">
        <v>72</v>
      </c>
      <c r="C63" s="55" t="s">
        <v>52</v>
      </c>
      <c r="D63" s="49">
        <v>23</v>
      </c>
      <c r="E63" s="56">
        <v>0</v>
      </c>
      <c r="F63" s="48">
        <f t="shared" si="5"/>
        <v>0</v>
      </c>
      <c r="G63" s="41"/>
      <c r="H63" s="49"/>
      <c r="I63" s="50">
        <f t="shared" si="6"/>
        <v>0</v>
      </c>
      <c r="J63" s="51">
        <f t="shared" si="7"/>
        <v>0</v>
      </c>
      <c r="K63" s="26"/>
      <c r="M63" s="28"/>
    </row>
    <row r="64" spans="1:13" x14ac:dyDescent="0.2">
      <c r="A64" s="29"/>
      <c r="B64" s="44" t="s">
        <v>73</v>
      </c>
      <c r="C64" s="55" t="s">
        <v>52</v>
      </c>
      <c r="D64" s="49">
        <v>36</v>
      </c>
      <c r="E64" s="56">
        <v>0</v>
      </c>
      <c r="F64" s="48">
        <f t="shared" si="5"/>
        <v>0</v>
      </c>
      <c r="G64" s="41"/>
      <c r="H64" s="49"/>
      <c r="I64" s="50">
        <f t="shared" si="6"/>
        <v>0</v>
      </c>
      <c r="J64" s="51">
        <f t="shared" si="7"/>
        <v>0</v>
      </c>
      <c r="K64" s="26"/>
      <c r="M64" s="28"/>
    </row>
    <row r="65" spans="1:14" x14ac:dyDescent="0.2">
      <c r="A65" s="29"/>
      <c r="B65" s="44" t="s">
        <v>74</v>
      </c>
      <c r="C65" s="55" t="s">
        <v>52</v>
      </c>
      <c r="D65" s="49">
        <v>39</v>
      </c>
      <c r="E65" s="56">
        <v>0</v>
      </c>
      <c r="F65" s="48">
        <f t="shared" si="5"/>
        <v>0</v>
      </c>
      <c r="G65" s="41"/>
      <c r="H65" s="49"/>
      <c r="I65" s="50">
        <f t="shared" si="6"/>
        <v>0</v>
      </c>
      <c r="J65" s="51">
        <f t="shared" si="7"/>
        <v>0</v>
      </c>
      <c r="K65" s="26"/>
      <c r="M65" s="28"/>
    </row>
    <row r="66" spans="1:14" x14ac:dyDescent="0.2">
      <c r="A66" s="29"/>
      <c r="B66" s="44" t="s">
        <v>75</v>
      </c>
      <c r="C66" s="55" t="s">
        <v>52</v>
      </c>
      <c r="D66" s="49">
        <v>68</v>
      </c>
      <c r="E66" s="56">
        <v>0</v>
      </c>
      <c r="F66" s="48">
        <f t="shared" si="5"/>
        <v>0</v>
      </c>
      <c r="G66" s="41"/>
      <c r="H66" s="49"/>
      <c r="I66" s="50">
        <f t="shared" si="6"/>
        <v>0</v>
      </c>
      <c r="J66" s="51">
        <f t="shared" si="7"/>
        <v>0</v>
      </c>
      <c r="K66" s="26"/>
      <c r="M66" s="28"/>
    </row>
    <row r="67" spans="1:14" x14ac:dyDescent="0.2">
      <c r="A67" s="29"/>
      <c r="B67" s="44" t="s">
        <v>76</v>
      </c>
      <c r="C67" s="55" t="s">
        <v>77</v>
      </c>
      <c r="D67" s="49">
        <v>1</v>
      </c>
      <c r="E67" s="56">
        <v>0</v>
      </c>
      <c r="F67" s="48">
        <f t="shared" si="5"/>
        <v>0</v>
      </c>
      <c r="G67" s="41"/>
      <c r="H67" s="49">
        <v>1</v>
      </c>
      <c r="I67" s="50">
        <f t="shared" si="6"/>
        <v>0</v>
      </c>
      <c r="J67" s="51">
        <f t="shared" si="7"/>
        <v>0</v>
      </c>
      <c r="K67" s="26"/>
      <c r="M67" s="28"/>
    </row>
    <row r="68" spans="1:14" x14ac:dyDescent="0.2">
      <c r="A68" s="16">
        <v>4</v>
      </c>
      <c r="B68" s="57" t="s">
        <v>78</v>
      </c>
      <c r="C68" s="18"/>
      <c r="D68" s="19"/>
      <c r="E68" s="20"/>
      <c r="F68" s="21"/>
      <c r="G68" s="41"/>
      <c r="H68" s="42"/>
      <c r="I68" s="43"/>
      <c r="J68" s="25"/>
      <c r="K68" s="28"/>
      <c r="M68" s="28"/>
    </row>
    <row r="69" spans="1:14" x14ac:dyDescent="0.2">
      <c r="A69" s="29"/>
      <c r="B69" s="27" t="s">
        <v>79</v>
      </c>
      <c r="C69" s="39" t="s">
        <v>52</v>
      </c>
      <c r="D69" s="58">
        <f>17+3+34+79+34+115+135</f>
        <v>417</v>
      </c>
      <c r="E69" s="56">
        <v>0</v>
      </c>
      <c r="F69" s="48">
        <f t="shared" ref="F69:F84" si="8">E69*D69</f>
        <v>0</v>
      </c>
      <c r="G69" s="41"/>
      <c r="H69" s="49">
        <f>42+23</f>
        <v>65</v>
      </c>
      <c r="I69" s="50">
        <f t="shared" ref="I69:I78" si="9">E69</f>
        <v>0</v>
      </c>
      <c r="J69" s="51">
        <f t="shared" ref="J69:J71" si="10">I69*H69</f>
        <v>0</v>
      </c>
      <c r="K69" s="28"/>
      <c r="M69" s="28"/>
    </row>
    <row r="70" spans="1:14" x14ac:dyDescent="0.2">
      <c r="A70" s="29"/>
      <c r="B70" s="27" t="s">
        <v>80</v>
      </c>
      <c r="C70" s="39" t="s">
        <v>52</v>
      </c>
      <c r="D70" s="58">
        <v>42</v>
      </c>
      <c r="E70" s="56">
        <v>0</v>
      </c>
      <c r="F70" s="48">
        <f t="shared" si="8"/>
        <v>0</v>
      </c>
      <c r="G70" s="41"/>
      <c r="H70" s="49"/>
      <c r="I70" s="50">
        <f t="shared" si="9"/>
        <v>0</v>
      </c>
      <c r="J70" s="51">
        <f t="shared" si="10"/>
        <v>0</v>
      </c>
      <c r="K70" s="28"/>
      <c r="M70" s="28"/>
    </row>
    <row r="71" spans="1:14" x14ac:dyDescent="0.2">
      <c r="A71" s="29"/>
      <c r="B71" s="27" t="s">
        <v>81</v>
      </c>
      <c r="C71" s="39" t="s">
        <v>52</v>
      </c>
      <c r="D71" s="58">
        <f>9+12+4</f>
        <v>25</v>
      </c>
      <c r="E71" s="56">
        <v>0</v>
      </c>
      <c r="F71" s="48">
        <f t="shared" si="8"/>
        <v>0</v>
      </c>
      <c r="G71" s="41"/>
      <c r="H71" s="49"/>
      <c r="I71" s="50">
        <f t="shared" si="9"/>
        <v>0</v>
      </c>
      <c r="J71" s="51">
        <f t="shared" si="10"/>
        <v>0</v>
      </c>
      <c r="K71" s="28"/>
      <c r="M71" s="28"/>
    </row>
    <row r="72" spans="1:14" x14ac:dyDescent="0.2">
      <c r="A72" s="29"/>
      <c r="B72" s="27" t="s">
        <v>82</v>
      </c>
      <c r="C72" s="39" t="s">
        <v>52</v>
      </c>
      <c r="D72" s="58">
        <v>268</v>
      </c>
      <c r="E72" s="56">
        <v>0</v>
      </c>
      <c r="F72" s="48">
        <f t="shared" si="8"/>
        <v>0</v>
      </c>
      <c r="G72" s="41"/>
      <c r="H72" s="49"/>
      <c r="I72" s="50">
        <f t="shared" si="9"/>
        <v>0</v>
      </c>
      <c r="J72" s="51">
        <f>I72*H72</f>
        <v>0</v>
      </c>
      <c r="K72" s="28"/>
      <c r="M72" s="28"/>
    </row>
    <row r="73" spans="1:14" x14ac:dyDescent="0.2">
      <c r="A73" s="29"/>
      <c r="B73" s="27" t="s">
        <v>83</v>
      </c>
      <c r="C73" s="39" t="s">
        <v>52</v>
      </c>
      <c r="D73" s="58">
        <v>39</v>
      </c>
      <c r="E73" s="56">
        <v>0</v>
      </c>
      <c r="F73" s="48">
        <f t="shared" si="8"/>
        <v>0</v>
      </c>
      <c r="G73" s="41"/>
      <c r="H73" s="49"/>
      <c r="I73" s="50">
        <f t="shared" si="9"/>
        <v>0</v>
      </c>
      <c r="J73" s="51">
        <f>I73*H73</f>
        <v>0</v>
      </c>
      <c r="K73" s="28"/>
      <c r="M73" s="28"/>
    </row>
    <row r="74" spans="1:14" x14ac:dyDescent="0.2">
      <c r="A74" s="87"/>
      <c r="B74" s="27" t="s">
        <v>116</v>
      </c>
      <c r="C74" s="88" t="s">
        <v>52</v>
      </c>
      <c r="D74" s="89">
        <v>500</v>
      </c>
      <c r="E74" s="90">
        <v>0</v>
      </c>
      <c r="F74" s="91">
        <f t="shared" si="8"/>
        <v>0</v>
      </c>
      <c r="G74" s="92"/>
      <c r="H74" s="93"/>
      <c r="I74" s="94">
        <f t="shared" si="9"/>
        <v>0</v>
      </c>
      <c r="J74" s="95">
        <f>I74*H74</f>
        <v>0</v>
      </c>
      <c r="K74" s="96"/>
      <c r="L74" s="97"/>
      <c r="M74" s="96"/>
      <c r="N74" s="97"/>
    </row>
    <row r="75" spans="1:14" x14ac:dyDescent="0.2">
      <c r="A75" s="29"/>
      <c r="B75" s="27" t="s">
        <v>84</v>
      </c>
      <c r="C75" s="39" t="s">
        <v>77</v>
      </c>
      <c r="D75" s="58">
        <v>1</v>
      </c>
      <c r="E75" s="56">
        <v>0</v>
      </c>
      <c r="F75" s="48">
        <f t="shared" si="8"/>
        <v>0</v>
      </c>
      <c r="G75" s="41"/>
      <c r="H75" s="49"/>
      <c r="I75" s="94">
        <f t="shared" si="9"/>
        <v>0</v>
      </c>
      <c r="J75" s="95">
        <f t="shared" ref="J75:J83" si="11">I75*H75</f>
        <v>0</v>
      </c>
      <c r="K75" s="28"/>
      <c r="M75" s="28"/>
    </row>
    <row r="76" spans="1:14" x14ac:dyDescent="0.2">
      <c r="A76" s="29"/>
      <c r="B76" s="27" t="s">
        <v>85</v>
      </c>
      <c r="C76" s="39" t="s">
        <v>77</v>
      </c>
      <c r="D76" s="58">
        <v>1</v>
      </c>
      <c r="E76" s="56">
        <v>0</v>
      </c>
      <c r="F76" s="48">
        <f t="shared" si="8"/>
        <v>0</v>
      </c>
      <c r="G76" s="41"/>
      <c r="H76" s="49"/>
      <c r="I76" s="94">
        <f t="shared" si="9"/>
        <v>0</v>
      </c>
      <c r="J76" s="95">
        <f t="shared" si="11"/>
        <v>0</v>
      </c>
      <c r="K76" s="28"/>
      <c r="M76" s="28"/>
    </row>
    <row r="77" spans="1:14" ht="14.25" x14ac:dyDescent="0.2">
      <c r="A77" s="29"/>
      <c r="B77" s="27" t="s">
        <v>86</v>
      </c>
      <c r="C77" s="39" t="s">
        <v>87</v>
      </c>
      <c r="D77" s="58">
        <f>1+7+8</f>
        <v>16</v>
      </c>
      <c r="E77" s="56">
        <v>0</v>
      </c>
      <c r="F77" s="48">
        <f t="shared" si="8"/>
        <v>0</v>
      </c>
      <c r="G77" s="41"/>
      <c r="H77" s="49">
        <f>15+16</f>
        <v>31</v>
      </c>
      <c r="I77" s="94">
        <f t="shared" si="9"/>
        <v>0</v>
      </c>
      <c r="J77" s="95">
        <f t="shared" si="11"/>
        <v>0</v>
      </c>
      <c r="K77" s="28"/>
      <c r="M77" s="28"/>
    </row>
    <row r="78" spans="1:14" x14ac:dyDescent="0.2">
      <c r="A78" s="87"/>
      <c r="B78" s="27" t="s">
        <v>117</v>
      </c>
      <c r="C78" s="88" t="s">
        <v>77</v>
      </c>
      <c r="D78" s="89">
        <v>1</v>
      </c>
      <c r="E78" s="90">
        <v>0</v>
      </c>
      <c r="F78" s="91">
        <f t="shared" si="8"/>
        <v>0</v>
      </c>
      <c r="G78" s="92"/>
      <c r="H78" s="93"/>
      <c r="I78" s="94">
        <f t="shared" si="9"/>
        <v>0</v>
      </c>
      <c r="J78" s="95">
        <f t="shared" si="11"/>
        <v>0</v>
      </c>
      <c r="K78" s="96"/>
      <c r="L78" s="97"/>
      <c r="M78" s="96"/>
      <c r="N78" s="97"/>
    </row>
    <row r="79" spans="1:14" x14ac:dyDescent="0.2">
      <c r="A79" s="29"/>
      <c r="B79" s="44" t="s">
        <v>88</v>
      </c>
      <c r="C79" s="39" t="s">
        <v>89</v>
      </c>
      <c r="D79" s="58">
        <v>20</v>
      </c>
      <c r="E79" s="56">
        <v>0</v>
      </c>
      <c r="F79" s="48">
        <f t="shared" si="8"/>
        <v>0</v>
      </c>
      <c r="G79" s="41"/>
      <c r="H79" s="49"/>
      <c r="I79" s="50">
        <f t="shared" ref="I79:I84" si="12">E79</f>
        <v>0</v>
      </c>
      <c r="J79" s="95">
        <f t="shared" si="11"/>
        <v>0</v>
      </c>
      <c r="K79" s="26"/>
      <c r="M79" s="28"/>
    </row>
    <row r="80" spans="1:14" x14ac:dyDescent="0.2">
      <c r="A80" s="29"/>
      <c r="B80" s="44" t="s">
        <v>90</v>
      </c>
      <c r="C80" s="55" t="s">
        <v>77</v>
      </c>
      <c r="D80" s="49">
        <v>1</v>
      </c>
      <c r="E80" s="56">
        <v>0</v>
      </c>
      <c r="F80" s="48">
        <f t="shared" si="8"/>
        <v>0</v>
      </c>
      <c r="G80" s="41"/>
      <c r="H80" s="49"/>
      <c r="I80" s="50">
        <f t="shared" si="12"/>
        <v>0</v>
      </c>
      <c r="J80" s="95">
        <f t="shared" si="11"/>
        <v>0</v>
      </c>
      <c r="K80" s="26"/>
      <c r="M80" s="28"/>
    </row>
    <row r="81" spans="1:13" x14ac:dyDescent="0.2">
      <c r="A81" s="29"/>
      <c r="B81" s="44" t="s">
        <v>91</v>
      </c>
      <c r="C81" s="55" t="s">
        <v>77</v>
      </c>
      <c r="D81" s="49">
        <v>1</v>
      </c>
      <c r="E81" s="56">
        <v>0</v>
      </c>
      <c r="F81" s="48">
        <f t="shared" si="8"/>
        <v>0</v>
      </c>
      <c r="G81" s="41"/>
      <c r="H81" s="49"/>
      <c r="I81" s="50">
        <f t="shared" si="12"/>
        <v>0</v>
      </c>
      <c r="J81" s="95">
        <f t="shared" si="11"/>
        <v>0</v>
      </c>
      <c r="K81" s="26"/>
      <c r="M81" s="28"/>
    </row>
    <row r="82" spans="1:13" ht="25.5" x14ac:dyDescent="0.2">
      <c r="A82" s="29"/>
      <c r="B82" s="44" t="s">
        <v>92</v>
      </c>
      <c r="C82" s="55" t="s">
        <v>77</v>
      </c>
      <c r="D82" s="49">
        <v>1</v>
      </c>
      <c r="E82" s="56">
        <v>0</v>
      </c>
      <c r="F82" s="48">
        <f t="shared" si="8"/>
        <v>0</v>
      </c>
      <c r="G82" s="41"/>
      <c r="H82" s="49"/>
      <c r="I82" s="50">
        <f t="shared" si="12"/>
        <v>0</v>
      </c>
      <c r="J82" s="95">
        <f t="shared" si="11"/>
        <v>0</v>
      </c>
      <c r="K82" s="26"/>
      <c r="M82" s="28"/>
    </row>
    <row r="83" spans="1:13" x14ac:dyDescent="0.2">
      <c r="A83" s="29"/>
      <c r="B83" s="44" t="s">
        <v>93</v>
      </c>
      <c r="C83" s="55" t="s">
        <v>77</v>
      </c>
      <c r="D83" s="49">
        <v>1</v>
      </c>
      <c r="E83" s="56">
        <v>0</v>
      </c>
      <c r="F83" s="48">
        <f t="shared" si="8"/>
        <v>0</v>
      </c>
      <c r="G83" s="41"/>
      <c r="H83" s="49"/>
      <c r="I83" s="50">
        <f t="shared" si="12"/>
        <v>0</v>
      </c>
      <c r="J83" s="95">
        <f t="shared" si="11"/>
        <v>0</v>
      </c>
      <c r="K83" s="26"/>
      <c r="M83" s="28"/>
    </row>
    <row r="84" spans="1:13" ht="13.5" thickBot="1" x14ac:dyDescent="0.25">
      <c r="A84" s="29"/>
      <c r="B84" s="44" t="s">
        <v>94</v>
      </c>
      <c r="C84" s="55" t="s">
        <v>89</v>
      </c>
      <c r="D84" s="49">
        <v>40</v>
      </c>
      <c r="E84" s="56">
        <v>0</v>
      </c>
      <c r="F84" s="48">
        <f t="shared" si="8"/>
        <v>0</v>
      </c>
      <c r="G84" s="41"/>
      <c r="H84" s="49"/>
      <c r="I84" s="50">
        <f t="shared" si="12"/>
        <v>0</v>
      </c>
      <c r="J84" s="59">
        <f>I84*H84</f>
        <v>0</v>
      </c>
      <c r="K84" s="26"/>
      <c r="M84" s="28"/>
    </row>
    <row r="85" spans="1:13" ht="33.75" customHeight="1" x14ac:dyDescent="0.2">
      <c r="A85" s="60">
        <v>5</v>
      </c>
      <c r="B85" s="61" t="s">
        <v>95</v>
      </c>
      <c r="C85" s="62"/>
      <c r="D85" s="63"/>
      <c r="E85" s="64"/>
      <c r="F85" s="65"/>
      <c r="H85" s="66"/>
      <c r="I85" s="64"/>
      <c r="J85" s="65"/>
    </row>
    <row r="86" spans="1:13" x14ac:dyDescent="0.2">
      <c r="A86" s="29"/>
      <c r="B86" s="44" t="s">
        <v>96</v>
      </c>
      <c r="C86" s="55" t="s">
        <v>97</v>
      </c>
      <c r="D86" s="49">
        <f>1+58+14</f>
        <v>73</v>
      </c>
      <c r="E86" s="56">
        <v>0</v>
      </c>
      <c r="F86" s="48">
        <f t="shared" ref="F86:F102" si="13">E86*D86</f>
        <v>0</v>
      </c>
      <c r="H86" s="49">
        <f>46+48</f>
        <v>94</v>
      </c>
      <c r="I86" s="56">
        <f>E86</f>
        <v>0</v>
      </c>
      <c r="J86" s="48">
        <f t="shared" ref="J86:J102" si="14">I86*H86</f>
        <v>0</v>
      </c>
    </row>
    <row r="87" spans="1:13" x14ac:dyDescent="0.2">
      <c r="A87" s="29"/>
      <c r="B87" s="44" t="s">
        <v>98</v>
      </c>
      <c r="C87" s="55" t="s">
        <v>10</v>
      </c>
      <c r="D87" s="49">
        <v>0</v>
      </c>
      <c r="E87" s="56">
        <v>0</v>
      </c>
      <c r="F87" s="48">
        <f t="shared" si="13"/>
        <v>0</v>
      </c>
      <c r="H87" s="49">
        <f>3+1</f>
        <v>4</v>
      </c>
      <c r="I87" s="56">
        <f t="shared" ref="I87:I102" si="15">E87</f>
        <v>0</v>
      </c>
      <c r="J87" s="48">
        <f t="shared" si="14"/>
        <v>0</v>
      </c>
    </row>
    <row r="88" spans="1:13" x14ac:dyDescent="0.2">
      <c r="A88" s="29"/>
      <c r="B88" s="44" t="s">
        <v>99</v>
      </c>
      <c r="C88" s="55" t="s">
        <v>10</v>
      </c>
      <c r="D88" s="49">
        <v>0</v>
      </c>
      <c r="E88" s="56">
        <v>0</v>
      </c>
      <c r="F88" s="48">
        <f t="shared" si="13"/>
        <v>0</v>
      </c>
      <c r="H88" s="49">
        <f>3</f>
        <v>3</v>
      </c>
      <c r="I88" s="56">
        <f>E88</f>
        <v>0</v>
      </c>
      <c r="J88" s="48">
        <f t="shared" si="14"/>
        <v>0</v>
      </c>
    </row>
    <row r="89" spans="1:13" x14ac:dyDescent="0.2">
      <c r="A89" s="29"/>
      <c r="B89" s="44" t="s">
        <v>100</v>
      </c>
      <c r="C89" s="55" t="s">
        <v>10</v>
      </c>
      <c r="D89" s="49"/>
      <c r="E89" s="56">
        <v>0</v>
      </c>
      <c r="F89" s="48">
        <f t="shared" si="13"/>
        <v>0</v>
      </c>
      <c r="H89" s="49">
        <f>1</f>
        <v>1</v>
      </c>
      <c r="I89" s="56">
        <f t="shared" si="15"/>
        <v>0</v>
      </c>
      <c r="J89" s="48">
        <f t="shared" si="14"/>
        <v>0</v>
      </c>
    </row>
    <row r="90" spans="1:13" x14ac:dyDescent="0.2">
      <c r="A90" s="29"/>
      <c r="B90" s="44" t="s">
        <v>101</v>
      </c>
      <c r="C90" s="55" t="s">
        <v>10</v>
      </c>
      <c r="D90" s="49"/>
      <c r="E90" s="56">
        <v>0</v>
      </c>
      <c r="F90" s="48">
        <f t="shared" si="13"/>
        <v>0</v>
      </c>
      <c r="H90" s="49">
        <f>1</f>
        <v>1</v>
      </c>
      <c r="I90" s="56">
        <f t="shared" si="15"/>
        <v>0</v>
      </c>
      <c r="J90" s="48">
        <f t="shared" si="14"/>
        <v>0</v>
      </c>
    </row>
    <row r="91" spans="1:13" x14ac:dyDescent="0.2">
      <c r="A91" s="29"/>
      <c r="B91" s="44" t="s">
        <v>102</v>
      </c>
      <c r="C91" s="55" t="s">
        <v>10</v>
      </c>
      <c r="D91" s="49"/>
      <c r="E91" s="56">
        <v>0</v>
      </c>
      <c r="F91" s="48">
        <f t="shared" si="13"/>
        <v>0</v>
      </c>
      <c r="H91" s="49">
        <f>1+3</f>
        <v>4</v>
      </c>
      <c r="I91" s="56">
        <f t="shared" si="15"/>
        <v>0</v>
      </c>
      <c r="J91" s="48">
        <f t="shared" si="14"/>
        <v>0</v>
      </c>
    </row>
    <row r="92" spans="1:13" x14ac:dyDescent="0.2">
      <c r="A92" s="29"/>
      <c r="B92" s="44" t="s">
        <v>103</v>
      </c>
      <c r="C92" s="55" t="s">
        <v>10</v>
      </c>
      <c r="D92" s="49">
        <f>3</f>
        <v>3</v>
      </c>
      <c r="E92" s="56">
        <v>0</v>
      </c>
      <c r="F92" s="48">
        <f t="shared" si="13"/>
        <v>0</v>
      </c>
      <c r="H92" s="49">
        <f>2+5</f>
        <v>7</v>
      </c>
      <c r="I92" s="56">
        <f t="shared" si="15"/>
        <v>0</v>
      </c>
      <c r="J92" s="48">
        <f t="shared" si="14"/>
        <v>0</v>
      </c>
    </row>
    <row r="93" spans="1:13" x14ac:dyDescent="0.2">
      <c r="A93" s="29"/>
      <c r="B93" s="44" t="s">
        <v>104</v>
      </c>
      <c r="C93" s="55" t="s">
        <v>10</v>
      </c>
      <c r="D93" s="49"/>
      <c r="E93" s="56">
        <v>0</v>
      </c>
      <c r="F93" s="48">
        <f t="shared" si="13"/>
        <v>0</v>
      </c>
      <c r="H93" s="49">
        <f>1+1</f>
        <v>2</v>
      </c>
      <c r="I93" s="56">
        <f t="shared" si="15"/>
        <v>0</v>
      </c>
      <c r="J93" s="48">
        <f t="shared" si="14"/>
        <v>0</v>
      </c>
    </row>
    <row r="94" spans="1:13" x14ac:dyDescent="0.2">
      <c r="A94" s="29"/>
      <c r="B94" s="44" t="s">
        <v>105</v>
      </c>
      <c r="C94" s="55" t="s">
        <v>10</v>
      </c>
      <c r="D94" s="49">
        <f>1</f>
        <v>1</v>
      </c>
      <c r="E94" s="56">
        <v>0</v>
      </c>
      <c r="F94" s="48">
        <f t="shared" si="13"/>
        <v>0</v>
      </c>
      <c r="H94" s="49"/>
      <c r="I94" s="56">
        <f t="shared" si="15"/>
        <v>0</v>
      </c>
      <c r="J94" s="48">
        <f t="shared" si="14"/>
        <v>0</v>
      </c>
    </row>
    <row r="95" spans="1:13" x14ac:dyDescent="0.2">
      <c r="A95" s="29"/>
      <c r="B95" s="44" t="s">
        <v>106</v>
      </c>
      <c r="C95" s="55" t="s">
        <v>10</v>
      </c>
      <c r="D95" s="49">
        <f>3</f>
        <v>3</v>
      </c>
      <c r="E95" s="56">
        <v>0</v>
      </c>
      <c r="F95" s="48">
        <f t="shared" si="13"/>
        <v>0</v>
      </c>
      <c r="H95" s="49"/>
      <c r="I95" s="56">
        <f t="shared" si="15"/>
        <v>0</v>
      </c>
      <c r="J95" s="48">
        <f t="shared" si="14"/>
        <v>0</v>
      </c>
    </row>
    <row r="96" spans="1:13" x14ac:dyDescent="0.2">
      <c r="A96" s="29"/>
      <c r="B96" s="44" t="s">
        <v>107</v>
      </c>
      <c r="C96" s="55" t="s">
        <v>10</v>
      </c>
      <c r="D96" s="49">
        <f>5</f>
        <v>5</v>
      </c>
      <c r="E96" s="56">
        <v>0</v>
      </c>
      <c r="F96" s="48">
        <f t="shared" si="13"/>
        <v>0</v>
      </c>
      <c r="H96" s="49"/>
      <c r="I96" s="56">
        <f t="shared" si="15"/>
        <v>0</v>
      </c>
      <c r="J96" s="48">
        <f t="shared" si="14"/>
        <v>0</v>
      </c>
    </row>
    <row r="97" spans="1:10" x14ac:dyDescent="0.2">
      <c r="A97" s="29"/>
      <c r="B97" s="44" t="s">
        <v>108</v>
      </c>
      <c r="C97" s="55" t="s">
        <v>10</v>
      </c>
      <c r="D97" s="49">
        <f>1</f>
        <v>1</v>
      </c>
      <c r="E97" s="56">
        <v>0</v>
      </c>
      <c r="F97" s="48">
        <f t="shared" si="13"/>
        <v>0</v>
      </c>
      <c r="H97" s="49"/>
      <c r="I97" s="56">
        <f t="shared" si="15"/>
        <v>0</v>
      </c>
      <c r="J97" s="48">
        <f t="shared" si="14"/>
        <v>0</v>
      </c>
    </row>
    <row r="98" spans="1:10" x14ac:dyDescent="0.2">
      <c r="A98" s="29"/>
      <c r="B98" s="44" t="s">
        <v>109</v>
      </c>
      <c r="C98" s="55" t="s">
        <v>10</v>
      </c>
      <c r="D98" s="49">
        <f>1</f>
        <v>1</v>
      </c>
      <c r="E98" s="56">
        <v>0</v>
      </c>
      <c r="F98" s="48">
        <f t="shared" si="13"/>
        <v>0</v>
      </c>
      <c r="H98" s="49"/>
      <c r="I98" s="56">
        <f t="shared" si="15"/>
        <v>0</v>
      </c>
      <c r="J98" s="48">
        <f t="shared" si="14"/>
        <v>0</v>
      </c>
    </row>
    <row r="99" spans="1:10" x14ac:dyDescent="0.2">
      <c r="A99" s="29"/>
      <c r="B99" s="44" t="s">
        <v>110</v>
      </c>
      <c r="C99" s="55" t="s">
        <v>10</v>
      </c>
      <c r="D99" s="49">
        <f>1</f>
        <v>1</v>
      </c>
      <c r="E99" s="56">
        <v>0</v>
      </c>
      <c r="F99" s="48">
        <f t="shared" si="13"/>
        <v>0</v>
      </c>
      <c r="H99" s="49"/>
      <c r="I99" s="56">
        <f t="shared" si="15"/>
        <v>0</v>
      </c>
      <c r="J99" s="48">
        <f t="shared" si="14"/>
        <v>0</v>
      </c>
    </row>
    <row r="100" spans="1:10" x14ac:dyDescent="0.2">
      <c r="A100" s="29"/>
      <c r="B100" s="44" t="s">
        <v>111</v>
      </c>
      <c r="C100" s="55" t="s">
        <v>10</v>
      </c>
      <c r="D100" s="49">
        <f>1</f>
        <v>1</v>
      </c>
      <c r="E100" s="56">
        <v>0</v>
      </c>
      <c r="F100" s="48">
        <f t="shared" si="13"/>
        <v>0</v>
      </c>
      <c r="H100" s="49"/>
      <c r="I100" s="56">
        <f>E100</f>
        <v>0</v>
      </c>
      <c r="J100" s="48">
        <f t="shared" si="14"/>
        <v>0</v>
      </c>
    </row>
    <row r="101" spans="1:10" x14ac:dyDescent="0.2">
      <c r="A101" s="29"/>
      <c r="B101" s="44" t="s">
        <v>112</v>
      </c>
      <c r="C101" s="55" t="s">
        <v>10</v>
      </c>
      <c r="D101" s="49">
        <f>6+2</f>
        <v>8</v>
      </c>
      <c r="E101" s="56">
        <v>0</v>
      </c>
      <c r="F101" s="48">
        <f t="shared" si="13"/>
        <v>0</v>
      </c>
      <c r="H101" s="49">
        <f>9+3</f>
        <v>12</v>
      </c>
      <c r="I101" s="56">
        <f t="shared" si="15"/>
        <v>0</v>
      </c>
      <c r="J101" s="48">
        <f t="shared" si="14"/>
        <v>0</v>
      </c>
    </row>
    <row r="102" spans="1:10" ht="13.5" thickBot="1" x14ac:dyDescent="0.25">
      <c r="A102" s="67"/>
      <c r="B102" s="68" t="s">
        <v>113</v>
      </c>
      <c r="C102" s="69" t="s">
        <v>10</v>
      </c>
      <c r="D102" s="70">
        <f>2</f>
        <v>2</v>
      </c>
      <c r="E102" s="71">
        <v>0</v>
      </c>
      <c r="F102" s="48">
        <f t="shared" si="13"/>
        <v>0</v>
      </c>
      <c r="H102" s="70">
        <f>1</f>
        <v>1</v>
      </c>
      <c r="I102" s="56">
        <f t="shared" si="15"/>
        <v>0</v>
      </c>
      <c r="J102" s="48">
        <f t="shared" si="14"/>
        <v>0</v>
      </c>
    </row>
    <row r="103" spans="1:10" ht="16.5" thickBot="1" x14ac:dyDescent="0.3">
      <c r="A103" s="72"/>
      <c r="B103" s="73" t="s">
        <v>114</v>
      </c>
      <c r="C103" s="74"/>
      <c r="D103" s="75"/>
      <c r="E103" s="76"/>
      <c r="F103" s="77">
        <f>SUM(F4:F102)</f>
        <v>0</v>
      </c>
      <c r="H103" s="78"/>
      <c r="I103" s="76"/>
      <c r="J103" s="77">
        <f>SUM(J3:J102)</f>
        <v>0</v>
      </c>
    </row>
    <row r="104" spans="1:10" x14ac:dyDescent="0.2">
      <c r="C104" s="81"/>
    </row>
    <row r="105" spans="1:10" x14ac:dyDescent="0.2">
      <c r="C105" s="81"/>
    </row>
    <row r="106" spans="1:10" x14ac:dyDescent="0.2">
      <c r="C106" s="81"/>
    </row>
    <row r="107" spans="1:10" x14ac:dyDescent="0.2">
      <c r="C107" s="81"/>
    </row>
    <row r="108" spans="1:10" x14ac:dyDescent="0.2">
      <c r="C108" s="81"/>
    </row>
    <row r="109" spans="1:10" x14ac:dyDescent="0.2">
      <c r="C109" s="81"/>
    </row>
    <row r="110" spans="1:10" x14ac:dyDescent="0.2">
      <c r="C110" s="81"/>
    </row>
    <row r="111" spans="1:10" x14ac:dyDescent="0.2">
      <c r="C111" s="81"/>
    </row>
    <row r="112" spans="1:10" x14ac:dyDescent="0.2">
      <c r="C112" s="81"/>
    </row>
    <row r="113" spans="3:3" x14ac:dyDescent="0.2">
      <c r="C113" s="81"/>
    </row>
    <row r="114" spans="3:3" x14ac:dyDescent="0.2">
      <c r="C114" s="81"/>
    </row>
    <row r="115" spans="3:3" x14ac:dyDescent="0.2">
      <c r="C115" s="81"/>
    </row>
    <row r="116" spans="3:3" x14ac:dyDescent="0.2">
      <c r="C116" s="81"/>
    </row>
    <row r="117" spans="3:3" x14ac:dyDescent="0.2">
      <c r="C117" s="81"/>
    </row>
    <row r="118" spans="3:3" x14ac:dyDescent="0.2">
      <c r="C118" s="81"/>
    </row>
    <row r="119" spans="3:3" x14ac:dyDescent="0.2">
      <c r="C119" s="81"/>
    </row>
    <row r="120" spans="3:3" x14ac:dyDescent="0.2">
      <c r="C120" s="81"/>
    </row>
    <row r="121" spans="3:3" x14ac:dyDescent="0.2">
      <c r="C121" s="81"/>
    </row>
    <row r="122" spans="3:3" x14ac:dyDescent="0.2">
      <c r="C122" s="81"/>
    </row>
    <row r="123" spans="3:3" x14ac:dyDescent="0.2">
      <c r="C123" s="81"/>
    </row>
    <row r="124" spans="3:3" x14ac:dyDescent="0.2">
      <c r="C124" s="81"/>
    </row>
    <row r="125" spans="3:3" x14ac:dyDescent="0.2">
      <c r="C125" s="81"/>
    </row>
    <row r="126" spans="3:3" x14ac:dyDescent="0.2">
      <c r="C126" s="81"/>
    </row>
    <row r="127" spans="3:3" x14ac:dyDescent="0.2">
      <c r="C127" s="81"/>
    </row>
    <row r="128" spans="3:3" x14ac:dyDescent="0.2">
      <c r="C128" s="81"/>
    </row>
    <row r="129" spans="3:3" x14ac:dyDescent="0.2">
      <c r="C129" s="81"/>
    </row>
    <row r="130" spans="3:3" x14ac:dyDescent="0.2">
      <c r="C130" s="81"/>
    </row>
    <row r="131" spans="3:3" x14ac:dyDescent="0.2">
      <c r="C131" s="81"/>
    </row>
    <row r="132" spans="3:3" x14ac:dyDescent="0.2">
      <c r="C132" s="81"/>
    </row>
    <row r="133" spans="3:3" x14ac:dyDescent="0.2">
      <c r="C133" s="81"/>
    </row>
    <row r="134" spans="3:3" x14ac:dyDescent="0.2">
      <c r="C134" s="81"/>
    </row>
    <row r="135" spans="3:3" x14ac:dyDescent="0.2">
      <c r="C135" s="81"/>
    </row>
    <row r="136" spans="3:3" x14ac:dyDescent="0.2">
      <c r="C136" s="81"/>
    </row>
    <row r="137" spans="3:3" x14ac:dyDescent="0.2">
      <c r="C137" s="81"/>
    </row>
    <row r="138" spans="3:3" x14ac:dyDescent="0.2">
      <c r="C138" s="81"/>
    </row>
    <row r="139" spans="3:3" x14ac:dyDescent="0.2">
      <c r="C139" s="81"/>
    </row>
    <row r="140" spans="3:3" x14ac:dyDescent="0.2">
      <c r="C140" s="81"/>
    </row>
    <row r="141" spans="3:3" x14ac:dyDescent="0.2">
      <c r="C141" s="81"/>
    </row>
    <row r="142" spans="3:3" x14ac:dyDescent="0.2">
      <c r="C142" s="81"/>
    </row>
    <row r="143" spans="3:3" x14ac:dyDescent="0.2">
      <c r="C143" s="81"/>
    </row>
    <row r="144" spans="3:3" x14ac:dyDescent="0.2">
      <c r="C144" s="81"/>
    </row>
    <row r="145" spans="3:3" x14ac:dyDescent="0.2">
      <c r="C145" s="81"/>
    </row>
    <row r="146" spans="3:3" x14ac:dyDescent="0.2">
      <c r="C146" s="81"/>
    </row>
    <row r="147" spans="3:3" x14ac:dyDescent="0.2">
      <c r="C147" s="81"/>
    </row>
    <row r="148" spans="3:3" x14ac:dyDescent="0.2">
      <c r="C148" s="81"/>
    </row>
    <row r="149" spans="3:3" x14ac:dyDescent="0.2">
      <c r="C149" s="81"/>
    </row>
    <row r="150" spans="3:3" x14ac:dyDescent="0.2">
      <c r="C150" s="81"/>
    </row>
    <row r="151" spans="3:3" x14ac:dyDescent="0.2">
      <c r="C151" s="81"/>
    </row>
    <row r="152" spans="3:3" x14ac:dyDescent="0.2">
      <c r="C152" s="81"/>
    </row>
    <row r="153" spans="3:3" x14ac:dyDescent="0.2">
      <c r="C153" s="81"/>
    </row>
    <row r="154" spans="3:3" x14ac:dyDescent="0.2">
      <c r="C154" s="81"/>
    </row>
    <row r="155" spans="3:3" x14ac:dyDescent="0.2">
      <c r="C155" s="81"/>
    </row>
    <row r="156" spans="3:3" x14ac:dyDescent="0.2">
      <c r="C156" s="81"/>
    </row>
    <row r="157" spans="3:3" x14ac:dyDescent="0.2">
      <c r="C157" s="81"/>
    </row>
    <row r="158" spans="3:3" x14ac:dyDescent="0.2">
      <c r="C158" s="81"/>
    </row>
    <row r="159" spans="3:3" x14ac:dyDescent="0.2">
      <c r="C159" s="81"/>
    </row>
    <row r="160" spans="3:3" x14ac:dyDescent="0.2">
      <c r="C160" s="81"/>
    </row>
    <row r="161" spans="3:3" x14ac:dyDescent="0.2">
      <c r="C161" s="81"/>
    </row>
    <row r="162" spans="3:3" x14ac:dyDescent="0.2">
      <c r="C162" s="81"/>
    </row>
    <row r="163" spans="3:3" x14ac:dyDescent="0.2">
      <c r="C163" s="81"/>
    </row>
    <row r="164" spans="3:3" x14ac:dyDescent="0.2">
      <c r="C164" s="81"/>
    </row>
    <row r="165" spans="3:3" x14ac:dyDescent="0.2">
      <c r="C165" s="81"/>
    </row>
    <row r="166" spans="3:3" x14ac:dyDescent="0.2">
      <c r="C166" s="81"/>
    </row>
    <row r="167" spans="3:3" x14ac:dyDescent="0.2">
      <c r="C167" s="81"/>
    </row>
    <row r="168" spans="3:3" x14ac:dyDescent="0.2">
      <c r="C168" s="81"/>
    </row>
    <row r="169" spans="3:3" x14ac:dyDescent="0.2">
      <c r="C169" s="81"/>
    </row>
    <row r="170" spans="3:3" x14ac:dyDescent="0.2">
      <c r="C170" s="81"/>
    </row>
    <row r="171" spans="3:3" x14ac:dyDescent="0.2">
      <c r="C171" s="81"/>
    </row>
    <row r="172" spans="3:3" x14ac:dyDescent="0.2">
      <c r="C172" s="81"/>
    </row>
    <row r="173" spans="3:3" x14ac:dyDescent="0.2">
      <c r="C173" s="81"/>
    </row>
    <row r="174" spans="3:3" x14ac:dyDescent="0.2">
      <c r="C174" s="81"/>
    </row>
    <row r="175" spans="3:3" x14ac:dyDescent="0.2">
      <c r="C175" s="81"/>
    </row>
    <row r="176" spans="3:3" x14ac:dyDescent="0.2">
      <c r="C176" s="81"/>
    </row>
    <row r="177" spans="3:3" x14ac:dyDescent="0.2">
      <c r="C177" s="81"/>
    </row>
    <row r="178" spans="3:3" x14ac:dyDescent="0.2">
      <c r="C178" s="81"/>
    </row>
    <row r="179" spans="3:3" x14ac:dyDescent="0.2">
      <c r="C179" s="81"/>
    </row>
    <row r="180" spans="3:3" x14ac:dyDescent="0.2">
      <c r="C180" s="81"/>
    </row>
    <row r="181" spans="3:3" x14ac:dyDescent="0.2">
      <c r="C181" s="81"/>
    </row>
    <row r="182" spans="3:3" x14ac:dyDescent="0.2">
      <c r="C182" s="81"/>
    </row>
    <row r="183" spans="3:3" x14ac:dyDescent="0.2">
      <c r="C183" s="81"/>
    </row>
    <row r="184" spans="3:3" x14ac:dyDescent="0.2">
      <c r="C184" s="81"/>
    </row>
    <row r="185" spans="3:3" x14ac:dyDescent="0.2">
      <c r="C185" s="81"/>
    </row>
    <row r="186" spans="3:3" x14ac:dyDescent="0.2">
      <c r="C186" s="81"/>
    </row>
    <row r="187" spans="3:3" x14ac:dyDescent="0.2">
      <c r="C187" s="81"/>
    </row>
    <row r="188" spans="3:3" x14ac:dyDescent="0.2">
      <c r="C188" s="81"/>
    </row>
    <row r="189" spans="3:3" x14ac:dyDescent="0.2">
      <c r="C189" s="81"/>
    </row>
    <row r="190" spans="3:3" x14ac:dyDescent="0.2">
      <c r="C190" s="81"/>
    </row>
    <row r="191" spans="3:3" x14ac:dyDescent="0.2">
      <c r="C191" s="81"/>
    </row>
    <row r="192" spans="3:3" x14ac:dyDescent="0.2">
      <c r="C192" s="81"/>
    </row>
    <row r="193" spans="3:3" x14ac:dyDescent="0.2">
      <c r="C193" s="81"/>
    </row>
    <row r="194" spans="3:3" x14ac:dyDescent="0.2">
      <c r="C194" s="81"/>
    </row>
    <row r="195" spans="3:3" x14ac:dyDescent="0.2">
      <c r="C195" s="81"/>
    </row>
    <row r="196" spans="3:3" x14ac:dyDescent="0.2">
      <c r="C196" s="81"/>
    </row>
    <row r="197" spans="3:3" x14ac:dyDescent="0.2">
      <c r="C197" s="81"/>
    </row>
    <row r="198" spans="3:3" x14ac:dyDescent="0.2">
      <c r="C198" s="81"/>
    </row>
    <row r="199" spans="3:3" x14ac:dyDescent="0.2">
      <c r="C199" s="81"/>
    </row>
    <row r="200" spans="3:3" x14ac:dyDescent="0.2">
      <c r="C200" s="81"/>
    </row>
    <row r="201" spans="3:3" x14ac:dyDescent="0.2">
      <c r="C201" s="81"/>
    </row>
    <row r="202" spans="3:3" x14ac:dyDescent="0.2">
      <c r="C202" s="81"/>
    </row>
    <row r="203" spans="3:3" x14ac:dyDescent="0.2">
      <c r="C203" s="81"/>
    </row>
    <row r="204" spans="3:3" x14ac:dyDescent="0.2">
      <c r="C204" s="81"/>
    </row>
    <row r="205" spans="3:3" x14ac:dyDescent="0.2">
      <c r="C205" s="81"/>
    </row>
    <row r="206" spans="3:3" x14ac:dyDescent="0.2">
      <c r="C206" s="81"/>
    </row>
    <row r="207" spans="3:3" x14ac:dyDescent="0.2">
      <c r="C207" s="81"/>
    </row>
    <row r="208" spans="3:3" x14ac:dyDescent="0.2">
      <c r="C208" s="81"/>
    </row>
    <row r="209" spans="3:3" x14ac:dyDescent="0.2">
      <c r="C209" s="81"/>
    </row>
    <row r="210" spans="3:3" x14ac:dyDescent="0.2">
      <c r="C210" s="81"/>
    </row>
    <row r="211" spans="3:3" x14ac:dyDescent="0.2">
      <c r="C211" s="81"/>
    </row>
    <row r="212" spans="3:3" x14ac:dyDescent="0.2">
      <c r="C212" s="81"/>
    </row>
    <row r="213" spans="3:3" x14ac:dyDescent="0.2">
      <c r="C213" s="81"/>
    </row>
    <row r="214" spans="3:3" x14ac:dyDescent="0.2">
      <c r="C214" s="81"/>
    </row>
    <row r="215" spans="3:3" x14ac:dyDescent="0.2">
      <c r="C215" s="81"/>
    </row>
    <row r="216" spans="3:3" x14ac:dyDescent="0.2">
      <c r="C216" s="81"/>
    </row>
    <row r="217" spans="3:3" x14ac:dyDescent="0.2">
      <c r="C217" s="81"/>
    </row>
    <row r="218" spans="3:3" x14ac:dyDescent="0.2">
      <c r="C218" s="81"/>
    </row>
    <row r="219" spans="3:3" x14ac:dyDescent="0.2">
      <c r="C219" s="81"/>
    </row>
    <row r="220" spans="3:3" x14ac:dyDescent="0.2">
      <c r="C220" s="81"/>
    </row>
    <row r="221" spans="3:3" x14ac:dyDescent="0.2">
      <c r="C221" s="81"/>
    </row>
    <row r="222" spans="3:3" x14ac:dyDescent="0.2">
      <c r="C222" s="81"/>
    </row>
    <row r="223" spans="3:3" x14ac:dyDescent="0.2">
      <c r="C223" s="81"/>
    </row>
    <row r="224" spans="3:3" x14ac:dyDescent="0.2">
      <c r="C224" s="81"/>
    </row>
    <row r="225" spans="3:3" x14ac:dyDescent="0.2">
      <c r="C225" s="81"/>
    </row>
    <row r="226" spans="3:3" x14ac:dyDescent="0.2">
      <c r="C226" s="81"/>
    </row>
    <row r="227" spans="3:3" x14ac:dyDescent="0.2">
      <c r="C227" s="81"/>
    </row>
    <row r="228" spans="3:3" x14ac:dyDescent="0.2">
      <c r="C228" s="81"/>
    </row>
    <row r="229" spans="3:3" x14ac:dyDescent="0.2">
      <c r="C229" s="81"/>
    </row>
    <row r="230" spans="3:3" x14ac:dyDescent="0.2">
      <c r="C230" s="81"/>
    </row>
    <row r="231" spans="3:3" x14ac:dyDescent="0.2">
      <c r="C231" s="81"/>
    </row>
    <row r="232" spans="3:3" x14ac:dyDescent="0.2">
      <c r="C232" s="81"/>
    </row>
    <row r="233" spans="3:3" x14ac:dyDescent="0.2">
      <c r="C233" s="81"/>
    </row>
    <row r="234" spans="3:3" x14ac:dyDescent="0.2">
      <c r="C234" s="81"/>
    </row>
    <row r="235" spans="3:3" x14ac:dyDescent="0.2">
      <c r="C235" s="81"/>
    </row>
    <row r="236" spans="3:3" x14ac:dyDescent="0.2">
      <c r="C236" s="81"/>
    </row>
    <row r="237" spans="3:3" x14ac:dyDescent="0.2">
      <c r="C237" s="81"/>
    </row>
    <row r="238" spans="3:3" x14ac:dyDescent="0.2">
      <c r="C238" s="81"/>
    </row>
    <row r="239" spans="3:3" x14ac:dyDescent="0.2">
      <c r="C239" s="81"/>
    </row>
    <row r="240" spans="3:3" x14ac:dyDescent="0.2">
      <c r="C240" s="81"/>
    </row>
    <row r="241" spans="3:3" x14ac:dyDescent="0.2">
      <c r="C241" s="81"/>
    </row>
    <row r="242" spans="3:3" x14ac:dyDescent="0.2">
      <c r="C242" s="81"/>
    </row>
    <row r="243" spans="3:3" x14ac:dyDescent="0.2">
      <c r="C243" s="81"/>
    </row>
    <row r="244" spans="3:3" x14ac:dyDescent="0.2">
      <c r="C244" s="81"/>
    </row>
    <row r="245" spans="3:3" x14ac:dyDescent="0.2">
      <c r="C245" s="81"/>
    </row>
    <row r="246" spans="3:3" x14ac:dyDescent="0.2">
      <c r="C246" s="81"/>
    </row>
    <row r="247" spans="3:3" x14ac:dyDescent="0.2">
      <c r="C247" s="81"/>
    </row>
    <row r="248" spans="3:3" x14ac:dyDescent="0.2">
      <c r="C248" s="81"/>
    </row>
    <row r="249" spans="3:3" x14ac:dyDescent="0.2">
      <c r="C249" s="81"/>
    </row>
    <row r="250" spans="3:3" x14ac:dyDescent="0.2">
      <c r="C250" s="81"/>
    </row>
    <row r="251" spans="3:3" x14ac:dyDescent="0.2">
      <c r="C251" s="81"/>
    </row>
    <row r="252" spans="3:3" x14ac:dyDescent="0.2">
      <c r="C252" s="81"/>
    </row>
    <row r="253" spans="3:3" x14ac:dyDescent="0.2">
      <c r="C253" s="81"/>
    </row>
    <row r="254" spans="3:3" x14ac:dyDescent="0.2">
      <c r="C254" s="81"/>
    </row>
    <row r="255" spans="3:3" x14ac:dyDescent="0.2">
      <c r="C255" s="81"/>
    </row>
    <row r="256" spans="3:3" x14ac:dyDescent="0.2">
      <c r="C256" s="81"/>
    </row>
    <row r="257" spans="3:3" x14ac:dyDescent="0.2">
      <c r="C257" s="81"/>
    </row>
    <row r="258" spans="3:3" x14ac:dyDescent="0.2">
      <c r="C258" s="81"/>
    </row>
    <row r="259" spans="3:3" x14ac:dyDescent="0.2">
      <c r="C259" s="81"/>
    </row>
    <row r="260" spans="3:3" x14ac:dyDescent="0.2">
      <c r="C260" s="81"/>
    </row>
    <row r="261" spans="3:3" x14ac:dyDescent="0.2">
      <c r="C261" s="81"/>
    </row>
    <row r="262" spans="3:3" x14ac:dyDescent="0.2">
      <c r="C262" s="81"/>
    </row>
    <row r="263" spans="3:3" x14ac:dyDescent="0.2">
      <c r="C263" s="81"/>
    </row>
    <row r="264" spans="3:3" x14ac:dyDescent="0.2">
      <c r="C264" s="81"/>
    </row>
    <row r="265" spans="3:3" x14ac:dyDescent="0.2">
      <c r="C265" s="81"/>
    </row>
    <row r="266" spans="3:3" x14ac:dyDescent="0.2">
      <c r="C266" s="81"/>
    </row>
    <row r="267" spans="3:3" x14ac:dyDescent="0.2">
      <c r="C267" s="81"/>
    </row>
    <row r="268" spans="3:3" x14ac:dyDescent="0.2">
      <c r="C268" s="81"/>
    </row>
    <row r="269" spans="3:3" x14ac:dyDescent="0.2">
      <c r="C269" s="81"/>
    </row>
    <row r="270" spans="3:3" x14ac:dyDescent="0.2">
      <c r="C270" s="81"/>
    </row>
    <row r="271" spans="3:3" x14ac:dyDescent="0.2">
      <c r="C271" s="81"/>
    </row>
    <row r="272" spans="3:3" x14ac:dyDescent="0.2">
      <c r="C272" s="81"/>
    </row>
    <row r="273" spans="3:3" x14ac:dyDescent="0.2">
      <c r="C273" s="81"/>
    </row>
    <row r="274" spans="3:3" x14ac:dyDescent="0.2">
      <c r="C274" s="81"/>
    </row>
    <row r="275" spans="3:3" x14ac:dyDescent="0.2">
      <c r="C275" s="81"/>
    </row>
    <row r="276" spans="3:3" x14ac:dyDescent="0.2">
      <c r="C276" s="81"/>
    </row>
    <row r="277" spans="3:3" x14ac:dyDescent="0.2">
      <c r="C277" s="81"/>
    </row>
    <row r="278" spans="3:3" x14ac:dyDescent="0.2">
      <c r="C278" s="81"/>
    </row>
    <row r="279" spans="3:3" x14ac:dyDescent="0.2">
      <c r="C279" s="81"/>
    </row>
    <row r="280" spans="3:3" x14ac:dyDescent="0.2">
      <c r="C280" s="81"/>
    </row>
    <row r="281" spans="3:3" x14ac:dyDescent="0.2">
      <c r="C281" s="81"/>
    </row>
    <row r="282" spans="3:3" x14ac:dyDescent="0.2">
      <c r="C282" s="81"/>
    </row>
    <row r="283" spans="3:3" x14ac:dyDescent="0.2">
      <c r="C283" s="81"/>
    </row>
    <row r="284" spans="3:3" x14ac:dyDescent="0.2">
      <c r="C284" s="81"/>
    </row>
    <row r="285" spans="3:3" x14ac:dyDescent="0.2">
      <c r="C285" s="81"/>
    </row>
    <row r="286" spans="3:3" x14ac:dyDescent="0.2">
      <c r="C286" s="81"/>
    </row>
    <row r="287" spans="3:3" x14ac:dyDescent="0.2">
      <c r="C287" s="81"/>
    </row>
    <row r="288" spans="3:3" x14ac:dyDescent="0.2">
      <c r="C288" s="81"/>
    </row>
    <row r="289" spans="3:3" x14ac:dyDescent="0.2">
      <c r="C289" s="81"/>
    </row>
    <row r="290" spans="3:3" x14ac:dyDescent="0.2">
      <c r="C290" s="81"/>
    </row>
    <row r="291" spans="3:3" x14ac:dyDescent="0.2">
      <c r="C291" s="81"/>
    </row>
    <row r="292" spans="3:3" x14ac:dyDescent="0.2">
      <c r="C292" s="81"/>
    </row>
    <row r="293" spans="3:3" x14ac:dyDescent="0.2">
      <c r="C293" s="81"/>
    </row>
    <row r="294" spans="3:3" x14ac:dyDescent="0.2">
      <c r="C294" s="81"/>
    </row>
    <row r="295" spans="3:3" x14ac:dyDescent="0.2">
      <c r="C295" s="81"/>
    </row>
    <row r="296" spans="3:3" x14ac:dyDescent="0.2">
      <c r="C296" s="81"/>
    </row>
    <row r="297" spans="3:3" x14ac:dyDescent="0.2">
      <c r="C297" s="81"/>
    </row>
    <row r="298" spans="3:3" x14ac:dyDescent="0.2">
      <c r="C298" s="81"/>
    </row>
    <row r="299" spans="3:3" x14ac:dyDescent="0.2">
      <c r="C299" s="81"/>
    </row>
    <row r="300" spans="3:3" x14ac:dyDescent="0.2">
      <c r="C300" s="81"/>
    </row>
    <row r="301" spans="3:3" x14ac:dyDescent="0.2">
      <c r="C301" s="81"/>
    </row>
    <row r="302" spans="3:3" x14ac:dyDescent="0.2">
      <c r="C302" s="81"/>
    </row>
    <row r="303" spans="3:3" x14ac:dyDescent="0.2">
      <c r="C303" s="81"/>
    </row>
    <row r="304" spans="3:3" x14ac:dyDescent="0.2">
      <c r="C304" s="81"/>
    </row>
    <row r="305" spans="3:3" x14ac:dyDescent="0.2">
      <c r="C305" s="81"/>
    </row>
    <row r="306" spans="3:3" x14ac:dyDescent="0.2">
      <c r="C306" s="81"/>
    </row>
    <row r="307" spans="3:3" x14ac:dyDescent="0.2">
      <c r="C307" s="81"/>
    </row>
    <row r="308" spans="3:3" x14ac:dyDescent="0.2">
      <c r="C308" s="81"/>
    </row>
    <row r="309" spans="3:3" x14ac:dyDescent="0.2">
      <c r="C309" s="81"/>
    </row>
    <row r="310" spans="3:3" x14ac:dyDescent="0.2">
      <c r="C310" s="81"/>
    </row>
    <row r="311" spans="3:3" x14ac:dyDescent="0.2">
      <c r="C311" s="81"/>
    </row>
    <row r="312" spans="3:3" x14ac:dyDescent="0.2">
      <c r="C312" s="81"/>
    </row>
    <row r="313" spans="3:3" x14ac:dyDescent="0.2">
      <c r="C313" s="81"/>
    </row>
    <row r="314" spans="3:3" x14ac:dyDescent="0.2">
      <c r="C314" s="81"/>
    </row>
    <row r="315" spans="3:3" x14ac:dyDescent="0.2">
      <c r="C315" s="81"/>
    </row>
    <row r="316" spans="3:3" x14ac:dyDescent="0.2">
      <c r="C316" s="81"/>
    </row>
    <row r="317" spans="3:3" x14ac:dyDescent="0.2">
      <c r="C317" s="81"/>
    </row>
    <row r="318" spans="3:3" x14ac:dyDescent="0.2">
      <c r="C318" s="81"/>
    </row>
    <row r="319" spans="3:3" x14ac:dyDescent="0.2">
      <c r="C319" s="81"/>
    </row>
    <row r="320" spans="3:3" x14ac:dyDescent="0.2">
      <c r="C320" s="81"/>
    </row>
    <row r="321" spans="3:3" x14ac:dyDescent="0.2">
      <c r="C321" s="81"/>
    </row>
    <row r="322" spans="3:3" x14ac:dyDescent="0.2">
      <c r="C322" s="81"/>
    </row>
    <row r="323" spans="3:3" x14ac:dyDescent="0.2">
      <c r="C323" s="81"/>
    </row>
    <row r="324" spans="3:3" x14ac:dyDescent="0.2">
      <c r="C324" s="81"/>
    </row>
    <row r="325" spans="3:3" x14ac:dyDescent="0.2">
      <c r="C325" s="81"/>
    </row>
    <row r="326" spans="3:3" x14ac:dyDescent="0.2">
      <c r="C326" s="81"/>
    </row>
    <row r="327" spans="3:3" x14ac:dyDescent="0.2">
      <c r="C327" s="81"/>
    </row>
    <row r="328" spans="3:3" x14ac:dyDescent="0.2">
      <c r="C328" s="81"/>
    </row>
    <row r="329" spans="3:3" x14ac:dyDescent="0.2">
      <c r="C329" s="81"/>
    </row>
    <row r="330" spans="3:3" x14ac:dyDescent="0.2">
      <c r="C330" s="81"/>
    </row>
    <row r="331" spans="3:3" x14ac:dyDescent="0.2">
      <c r="C331" s="81"/>
    </row>
    <row r="332" spans="3:3" x14ac:dyDescent="0.2">
      <c r="C332" s="81"/>
    </row>
    <row r="333" spans="3:3" x14ac:dyDescent="0.2">
      <c r="C333" s="81"/>
    </row>
    <row r="334" spans="3:3" x14ac:dyDescent="0.2">
      <c r="C334" s="81"/>
    </row>
    <row r="335" spans="3:3" x14ac:dyDescent="0.2">
      <c r="C335" s="81"/>
    </row>
    <row r="336" spans="3:3" x14ac:dyDescent="0.2">
      <c r="C336" s="81"/>
    </row>
    <row r="337" spans="3:3" x14ac:dyDescent="0.2">
      <c r="C337" s="81"/>
    </row>
    <row r="338" spans="3:3" x14ac:dyDescent="0.2">
      <c r="C338" s="81"/>
    </row>
    <row r="339" spans="3:3" x14ac:dyDescent="0.2">
      <c r="C339" s="81"/>
    </row>
    <row r="340" spans="3:3" x14ac:dyDescent="0.2">
      <c r="C340" s="81"/>
    </row>
    <row r="341" spans="3:3" x14ac:dyDescent="0.2">
      <c r="C341" s="81"/>
    </row>
    <row r="342" spans="3:3" x14ac:dyDescent="0.2">
      <c r="C342" s="81"/>
    </row>
    <row r="343" spans="3:3" x14ac:dyDescent="0.2">
      <c r="C343" s="81"/>
    </row>
    <row r="344" spans="3:3" x14ac:dyDescent="0.2">
      <c r="C344" s="81"/>
    </row>
    <row r="345" spans="3:3" x14ac:dyDescent="0.2">
      <c r="C345" s="81"/>
    </row>
    <row r="346" spans="3:3" x14ac:dyDescent="0.2">
      <c r="C346" s="81"/>
    </row>
    <row r="347" spans="3:3" x14ac:dyDescent="0.2">
      <c r="C347" s="81"/>
    </row>
    <row r="348" spans="3:3" x14ac:dyDescent="0.2">
      <c r="C348" s="81"/>
    </row>
    <row r="349" spans="3:3" x14ac:dyDescent="0.2">
      <c r="C349" s="81"/>
    </row>
    <row r="350" spans="3:3" x14ac:dyDescent="0.2">
      <c r="C350" s="81"/>
    </row>
    <row r="351" spans="3:3" x14ac:dyDescent="0.2">
      <c r="C351" s="81"/>
    </row>
    <row r="352" spans="3:3" x14ac:dyDescent="0.2">
      <c r="C352" s="81"/>
    </row>
    <row r="353" spans="3:3" x14ac:dyDescent="0.2">
      <c r="C353" s="81"/>
    </row>
    <row r="354" spans="3:3" x14ac:dyDescent="0.2">
      <c r="C354" s="81"/>
    </row>
    <row r="355" spans="3:3" x14ac:dyDescent="0.2">
      <c r="C355" s="81"/>
    </row>
    <row r="356" spans="3:3" x14ac:dyDescent="0.2">
      <c r="C356" s="81"/>
    </row>
    <row r="357" spans="3:3" x14ac:dyDescent="0.2">
      <c r="C357" s="81"/>
    </row>
    <row r="358" spans="3:3" x14ac:dyDescent="0.2">
      <c r="C358" s="81"/>
    </row>
    <row r="359" spans="3:3" x14ac:dyDescent="0.2">
      <c r="C359" s="81"/>
    </row>
    <row r="360" spans="3:3" x14ac:dyDescent="0.2">
      <c r="C360" s="81"/>
    </row>
    <row r="361" spans="3:3" x14ac:dyDescent="0.2">
      <c r="C361" s="81"/>
    </row>
    <row r="362" spans="3:3" x14ac:dyDescent="0.2">
      <c r="C362" s="81"/>
    </row>
    <row r="363" spans="3:3" x14ac:dyDescent="0.2">
      <c r="C363" s="81"/>
    </row>
    <row r="364" spans="3:3" x14ac:dyDescent="0.2">
      <c r="C364" s="81"/>
    </row>
    <row r="365" spans="3:3" x14ac:dyDescent="0.2">
      <c r="C365" s="81"/>
    </row>
    <row r="366" spans="3:3" x14ac:dyDescent="0.2">
      <c r="C366" s="81"/>
    </row>
    <row r="367" spans="3:3" x14ac:dyDescent="0.2">
      <c r="C367" s="81"/>
    </row>
    <row r="368" spans="3:3" x14ac:dyDescent="0.2">
      <c r="C368" s="81"/>
    </row>
    <row r="369" spans="3:3" x14ac:dyDescent="0.2">
      <c r="C369" s="81"/>
    </row>
    <row r="370" spans="3:3" x14ac:dyDescent="0.2">
      <c r="C370" s="81"/>
    </row>
    <row r="371" spans="3:3" x14ac:dyDescent="0.2">
      <c r="C371" s="81"/>
    </row>
    <row r="372" spans="3:3" x14ac:dyDescent="0.2">
      <c r="C372" s="81"/>
    </row>
    <row r="373" spans="3:3" x14ac:dyDescent="0.2">
      <c r="C373" s="81"/>
    </row>
    <row r="374" spans="3:3" x14ac:dyDescent="0.2">
      <c r="C374" s="81"/>
    </row>
    <row r="375" spans="3:3" x14ac:dyDescent="0.2">
      <c r="C375" s="81"/>
    </row>
    <row r="376" spans="3:3" x14ac:dyDescent="0.2">
      <c r="C376" s="81"/>
    </row>
    <row r="377" spans="3:3" x14ac:dyDescent="0.2">
      <c r="C377" s="81"/>
    </row>
    <row r="378" spans="3:3" x14ac:dyDescent="0.2">
      <c r="C378" s="81"/>
    </row>
    <row r="379" spans="3:3" x14ac:dyDescent="0.2">
      <c r="C379" s="81"/>
    </row>
    <row r="380" spans="3:3" x14ac:dyDescent="0.2">
      <c r="C380" s="81"/>
    </row>
    <row r="381" spans="3:3" x14ac:dyDescent="0.2">
      <c r="C381" s="81"/>
    </row>
    <row r="382" spans="3:3" x14ac:dyDescent="0.2">
      <c r="C382" s="81"/>
    </row>
    <row r="383" spans="3:3" x14ac:dyDescent="0.2">
      <c r="C383" s="81"/>
    </row>
    <row r="384" spans="3:3" x14ac:dyDescent="0.2">
      <c r="C384" s="81"/>
    </row>
    <row r="385" spans="3:3" x14ac:dyDescent="0.2">
      <c r="C385" s="81"/>
    </row>
    <row r="386" spans="3:3" x14ac:dyDescent="0.2">
      <c r="C386" s="81"/>
    </row>
    <row r="387" spans="3:3" x14ac:dyDescent="0.2">
      <c r="C387" s="81"/>
    </row>
    <row r="388" spans="3:3" x14ac:dyDescent="0.2">
      <c r="C388" s="81"/>
    </row>
    <row r="389" spans="3:3" x14ac:dyDescent="0.2">
      <c r="C389" s="81"/>
    </row>
    <row r="390" spans="3:3" x14ac:dyDescent="0.2">
      <c r="C390" s="81"/>
    </row>
    <row r="391" spans="3:3" x14ac:dyDescent="0.2">
      <c r="C391" s="81"/>
    </row>
    <row r="392" spans="3:3" x14ac:dyDescent="0.2">
      <c r="C392" s="81"/>
    </row>
    <row r="393" spans="3:3" x14ac:dyDescent="0.2">
      <c r="C393" s="81"/>
    </row>
    <row r="394" spans="3:3" x14ac:dyDescent="0.2">
      <c r="C394" s="81"/>
    </row>
    <row r="395" spans="3:3" x14ac:dyDescent="0.2">
      <c r="C395" s="81"/>
    </row>
    <row r="396" spans="3:3" x14ac:dyDescent="0.2">
      <c r="C396" s="81"/>
    </row>
    <row r="397" spans="3:3" x14ac:dyDescent="0.2">
      <c r="C397" s="81"/>
    </row>
    <row r="398" spans="3:3" x14ac:dyDescent="0.2">
      <c r="C398" s="81"/>
    </row>
    <row r="399" spans="3:3" x14ac:dyDescent="0.2">
      <c r="C399" s="81"/>
    </row>
    <row r="400" spans="3:3" x14ac:dyDescent="0.2">
      <c r="C400" s="81"/>
    </row>
    <row r="401" spans="3:3" x14ac:dyDescent="0.2">
      <c r="C401" s="81"/>
    </row>
    <row r="402" spans="3:3" x14ac:dyDescent="0.2">
      <c r="C402" s="81"/>
    </row>
    <row r="403" spans="3:3" x14ac:dyDescent="0.2">
      <c r="C403" s="81"/>
    </row>
    <row r="404" spans="3:3" x14ac:dyDescent="0.2">
      <c r="C404" s="81"/>
    </row>
    <row r="405" spans="3:3" x14ac:dyDescent="0.2">
      <c r="C405" s="81"/>
    </row>
    <row r="406" spans="3:3" x14ac:dyDescent="0.2">
      <c r="C406" s="81"/>
    </row>
    <row r="407" spans="3:3" x14ac:dyDescent="0.2">
      <c r="C407" s="81"/>
    </row>
    <row r="408" spans="3:3" x14ac:dyDescent="0.2">
      <c r="C408" s="81"/>
    </row>
    <row r="409" spans="3:3" x14ac:dyDescent="0.2">
      <c r="C409" s="81"/>
    </row>
    <row r="410" spans="3:3" x14ac:dyDescent="0.2">
      <c r="C410" s="81"/>
    </row>
    <row r="411" spans="3:3" x14ac:dyDescent="0.2">
      <c r="C411" s="81"/>
    </row>
    <row r="412" spans="3:3" x14ac:dyDescent="0.2">
      <c r="C412" s="81"/>
    </row>
    <row r="413" spans="3:3" x14ac:dyDescent="0.2">
      <c r="C413" s="81"/>
    </row>
    <row r="414" spans="3:3" x14ac:dyDescent="0.2">
      <c r="C414" s="81"/>
    </row>
    <row r="415" spans="3:3" x14ac:dyDescent="0.2">
      <c r="C415" s="81"/>
    </row>
    <row r="416" spans="3:3" x14ac:dyDescent="0.2">
      <c r="C416" s="81"/>
    </row>
    <row r="417" spans="3:3" x14ac:dyDescent="0.2">
      <c r="C417" s="81"/>
    </row>
    <row r="418" spans="3:3" x14ac:dyDescent="0.2">
      <c r="C418" s="81"/>
    </row>
    <row r="419" spans="3:3" x14ac:dyDescent="0.2">
      <c r="C419" s="81"/>
    </row>
    <row r="420" spans="3:3" x14ac:dyDescent="0.2">
      <c r="C420" s="81"/>
    </row>
    <row r="421" spans="3:3" x14ac:dyDescent="0.2">
      <c r="C421" s="81"/>
    </row>
    <row r="422" spans="3:3" x14ac:dyDescent="0.2">
      <c r="C422" s="81"/>
    </row>
    <row r="423" spans="3:3" x14ac:dyDescent="0.2">
      <c r="C423" s="81"/>
    </row>
    <row r="424" spans="3:3" x14ac:dyDescent="0.2">
      <c r="C424" s="81"/>
    </row>
    <row r="425" spans="3:3" x14ac:dyDescent="0.2">
      <c r="C425" s="81"/>
    </row>
    <row r="426" spans="3:3" x14ac:dyDescent="0.2">
      <c r="C426" s="81"/>
    </row>
    <row r="427" spans="3:3" x14ac:dyDescent="0.2">
      <c r="C427" s="81"/>
    </row>
    <row r="428" spans="3:3" x14ac:dyDescent="0.2">
      <c r="C428" s="81"/>
    </row>
    <row r="429" spans="3:3" x14ac:dyDescent="0.2">
      <c r="C429" s="81"/>
    </row>
    <row r="430" spans="3:3" x14ac:dyDescent="0.2">
      <c r="C430" s="81"/>
    </row>
    <row r="431" spans="3:3" x14ac:dyDescent="0.2">
      <c r="C431" s="81"/>
    </row>
    <row r="432" spans="3:3" x14ac:dyDescent="0.2">
      <c r="C432" s="81"/>
    </row>
    <row r="433" spans="3:3" x14ac:dyDescent="0.2">
      <c r="C433" s="81"/>
    </row>
    <row r="434" spans="3:3" x14ac:dyDescent="0.2">
      <c r="C434" s="81"/>
    </row>
    <row r="435" spans="3:3" x14ac:dyDescent="0.2">
      <c r="C435" s="81"/>
    </row>
    <row r="436" spans="3:3" x14ac:dyDescent="0.2">
      <c r="C436" s="81"/>
    </row>
    <row r="437" spans="3:3" x14ac:dyDescent="0.2">
      <c r="C437" s="81"/>
    </row>
    <row r="438" spans="3:3" x14ac:dyDescent="0.2">
      <c r="C438" s="81"/>
    </row>
    <row r="439" spans="3:3" x14ac:dyDescent="0.2">
      <c r="C439" s="81"/>
    </row>
    <row r="440" spans="3:3" x14ac:dyDescent="0.2">
      <c r="C440" s="81"/>
    </row>
    <row r="441" spans="3:3" x14ac:dyDescent="0.2">
      <c r="C441" s="81"/>
    </row>
    <row r="442" spans="3:3" x14ac:dyDescent="0.2">
      <c r="C442" s="81"/>
    </row>
    <row r="443" spans="3:3" x14ac:dyDescent="0.2">
      <c r="C443" s="81"/>
    </row>
    <row r="444" spans="3:3" x14ac:dyDescent="0.2">
      <c r="C444" s="81"/>
    </row>
    <row r="445" spans="3:3" x14ac:dyDescent="0.2">
      <c r="C445" s="81"/>
    </row>
    <row r="446" spans="3:3" x14ac:dyDescent="0.2">
      <c r="C446" s="81"/>
    </row>
    <row r="447" spans="3:3" x14ac:dyDescent="0.2">
      <c r="C447" s="81"/>
    </row>
    <row r="448" spans="3:3" x14ac:dyDescent="0.2">
      <c r="C448" s="81"/>
    </row>
    <row r="449" spans="3:3" x14ac:dyDescent="0.2">
      <c r="C449" s="81"/>
    </row>
    <row r="450" spans="3:3" x14ac:dyDescent="0.2">
      <c r="C450" s="81"/>
    </row>
    <row r="451" spans="3:3" x14ac:dyDescent="0.2">
      <c r="C451" s="81"/>
    </row>
    <row r="452" spans="3:3" x14ac:dyDescent="0.2">
      <c r="C452" s="81"/>
    </row>
    <row r="453" spans="3:3" x14ac:dyDescent="0.2">
      <c r="C453" s="81"/>
    </row>
    <row r="454" spans="3:3" x14ac:dyDescent="0.2">
      <c r="C454" s="81"/>
    </row>
    <row r="455" spans="3:3" x14ac:dyDescent="0.2">
      <c r="C455" s="81"/>
    </row>
    <row r="456" spans="3:3" x14ac:dyDescent="0.2">
      <c r="C456" s="81"/>
    </row>
    <row r="457" spans="3:3" x14ac:dyDescent="0.2">
      <c r="C457" s="81"/>
    </row>
    <row r="458" spans="3:3" x14ac:dyDescent="0.2">
      <c r="C458" s="81"/>
    </row>
    <row r="459" spans="3:3" x14ac:dyDescent="0.2">
      <c r="C459" s="81"/>
    </row>
    <row r="460" spans="3:3" x14ac:dyDescent="0.2">
      <c r="C460" s="81"/>
    </row>
    <row r="461" spans="3:3" x14ac:dyDescent="0.2">
      <c r="C461" s="81"/>
    </row>
    <row r="462" spans="3:3" x14ac:dyDescent="0.2">
      <c r="C462" s="81"/>
    </row>
    <row r="463" spans="3:3" x14ac:dyDescent="0.2">
      <c r="C463" s="81"/>
    </row>
    <row r="464" spans="3:3" x14ac:dyDescent="0.2">
      <c r="C464" s="81"/>
    </row>
    <row r="465" spans="3:3" x14ac:dyDescent="0.2">
      <c r="C465" s="81"/>
    </row>
    <row r="466" spans="3:3" x14ac:dyDescent="0.2">
      <c r="C466" s="81"/>
    </row>
    <row r="467" spans="3:3" x14ac:dyDescent="0.2">
      <c r="C467" s="81"/>
    </row>
    <row r="468" spans="3:3" x14ac:dyDescent="0.2">
      <c r="C468" s="81"/>
    </row>
    <row r="469" spans="3:3" x14ac:dyDescent="0.2">
      <c r="C469" s="81"/>
    </row>
    <row r="470" spans="3:3" x14ac:dyDescent="0.2">
      <c r="C470" s="81"/>
    </row>
    <row r="471" spans="3:3" x14ac:dyDescent="0.2">
      <c r="C471" s="81"/>
    </row>
    <row r="472" spans="3:3" x14ac:dyDescent="0.2">
      <c r="C472" s="81"/>
    </row>
    <row r="473" spans="3:3" x14ac:dyDescent="0.2">
      <c r="C473" s="81"/>
    </row>
    <row r="474" spans="3:3" x14ac:dyDescent="0.2">
      <c r="C474" s="81"/>
    </row>
    <row r="475" spans="3:3" x14ac:dyDescent="0.2">
      <c r="C475" s="81"/>
    </row>
    <row r="476" spans="3:3" x14ac:dyDescent="0.2">
      <c r="C476" s="81"/>
    </row>
    <row r="477" spans="3:3" x14ac:dyDescent="0.2">
      <c r="C477" s="81"/>
    </row>
    <row r="478" spans="3:3" x14ac:dyDescent="0.2">
      <c r="C478" s="81"/>
    </row>
    <row r="479" spans="3:3" x14ac:dyDescent="0.2">
      <c r="C479" s="81"/>
    </row>
    <row r="480" spans="3:3" x14ac:dyDescent="0.2">
      <c r="C480" s="81"/>
    </row>
    <row r="481" spans="3:3" x14ac:dyDescent="0.2">
      <c r="C481" s="81"/>
    </row>
    <row r="482" spans="3:3" x14ac:dyDescent="0.2">
      <c r="C482" s="81"/>
    </row>
    <row r="483" spans="3:3" x14ac:dyDescent="0.2">
      <c r="C483" s="81"/>
    </row>
    <row r="484" spans="3:3" x14ac:dyDescent="0.2">
      <c r="C484" s="81"/>
    </row>
    <row r="485" spans="3:3" x14ac:dyDescent="0.2">
      <c r="C485" s="81"/>
    </row>
    <row r="486" spans="3:3" x14ac:dyDescent="0.2">
      <c r="C486" s="81"/>
    </row>
    <row r="487" spans="3:3" x14ac:dyDescent="0.2">
      <c r="C487" s="81"/>
    </row>
    <row r="488" spans="3:3" x14ac:dyDescent="0.2">
      <c r="C488" s="81"/>
    </row>
    <row r="489" spans="3:3" x14ac:dyDescent="0.2">
      <c r="C489" s="81"/>
    </row>
    <row r="490" spans="3:3" x14ac:dyDescent="0.2">
      <c r="C490" s="81"/>
    </row>
    <row r="491" spans="3:3" x14ac:dyDescent="0.2">
      <c r="C491" s="81"/>
    </row>
    <row r="492" spans="3:3" x14ac:dyDescent="0.2">
      <c r="C492" s="81"/>
    </row>
    <row r="493" spans="3:3" x14ac:dyDescent="0.2">
      <c r="C493" s="81"/>
    </row>
    <row r="494" spans="3:3" x14ac:dyDescent="0.2">
      <c r="C494" s="81"/>
    </row>
    <row r="495" spans="3:3" x14ac:dyDescent="0.2">
      <c r="C495" s="81"/>
    </row>
    <row r="496" spans="3:3" x14ac:dyDescent="0.2">
      <c r="C496" s="81"/>
    </row>
    <row r="497" spans="3:3" x14ac:dyDescent="0.2">
      <c r="C497" s="81"/>
    </row>
    <row r="498" spans="3:3" x14ac:dyDescent="0.2">
      <c r="C498" s="81"/>
    </row>
    <row r="499" spans="3:3" x14ac:dyDescent="0.2">
      <c r="C499" s="81"/>
    </row>
    <row r="500" spans="3:3" x14ac:dyDescent="0.2">
      <c r="C500" s="81"/>
    </row>
    <row r="501" spans="3:3" x14ac:dyDescent="0.2">
      <c r="C501" s="81"/>
    </row>
    <row r="502" spans="3:3" x14ac:dyDescent="0.2">
      <c r="C502" s="81"/>
    </row>
    <row r="503" spans="3:3" x14ac:dyDescent="0.2">
      <c r="C503" s="81"/>
    </row>
    <row r="504" spans="3:3" x14ac:dyDescent="0.2">
      <c r="C504" s="81"/>
    </row>
    <row r="505" spans="3:3" x14ac:dyDescent="0.2">
      <c r="C505" s="81"/>
    </row>
    <row r="506" spans="3:3" x14ac:dyDescent="0.2">
      <c r="C506" s="81"/>
    </row>
    <row r="507" spans="3:3" x14ac:dyDescent="0.2">
      <c r="C507" s="81"/>
    </row>
    <row r="508" spans="3:3" x14ac:dyDescent="0.2">
      <c r="C508" s="81"/>
    </row>
    <row r="509" spans="3:3" x14ac:dyDescent="0.2">
      <c r="C509" s="81"/>
    </row>
    <row r="510" spans="3:3" x14ac:dyDescent="0.2">
      <c r="C510" s="81"/>
    </row>
    <row r="511" spans="3:3" x14ac:dyDescent="0.2">
      <c r="C511" s="81"/>
    </row>
    <row r="512" spans="3:3" x14ac:dyDescent="0.2">
      <c r="C512" s="81"/>
    </row>
    <row r="513" spans="3:3" x14ac:dyDescent="0.2">
      <c r="C513" s="81"/>
    </row>
    <row r="514" spans="3:3" x14ac:dyDescent="0.2">
      <c r="C514" s="81"/>
    </row>
    <row r="515" spans="3:3" x14ac:dyDescent="0.2">
      <c r="C515" s="81"/>
    </row>
    <row r="516" spans="3:3" x14ac:dyDescent="0.2">
      <c r="C516" s="81"/>
    </row>
    <row r="517" spans="3:3" x14ac:dyDescent="0.2">
      <c r="C517" s="81"/>
    </row>
    <row r="518" spans="3:3" x14ac:dyDescent="0.2">
      <c r="C518" s="81"/>
    </row>
    <row r="519" spans="3:3" x14ac:dyDescent="0.2">
      <c r="C519" s="81"/>
    </row>
    <row r="520" spans="3:3" x14ac:dyDescent="0.2">
      <c r="C520" s="81"/>
    </row>
    <row r="521" spans="3:3" x14ac:dyDescent="0.2">
      <c r="C521" s="81"/>
    </row>
    <row r="522" spans="3:3" x14ac:dyDescent="0.2">
      <c r="C522" s="81"/>
    </row>
    <row r="523" spans="3:3" x14ac:dyDescent="0.2">
      <c r="C523" s="81"/>
    </row>
    <row r="524" spans="3:3" x14ac:dyDescent="0.2">
      <c r="C524" s="81"/>
    </row>
    <row r="525" spans="3:3" x14ac:dyDescent="0.2">
      <c r="C525" s="81"/>
    </row>
    <row r="526" spans="3:3" x14ac:dyDescent="0.2">
      <c r="C526" s="81"/>
    </row>
    <row r="527" spans="3:3" x14ac:dyDescent="0.2">
      <c r="C527" s="81"/>
    </row>
    <row r="528" spans="3:3" x14ac:dyDescent="0.2">
      <c r="C528" s="81"/>
    </row>
    <row r="529" spans="3:3" x14ac:dyDescent="0.2">
      <c r="C529" s="81"/>
    </row>
    <row r="530" spans="3:3" x14ac:dyDescent="0.2">
      <c r="C530" s="81"/>
    </row>
    <row r="531" spans="3:3" x14ac:dyDescent="0.2">
      <c r="C531" s="81"/>
    </row>
    <row r="532" spans="3:3" x14ac:dyDescent="0.2">
      <c r="C532" s="81"/>
    </row>
    <row r="533" spans="3:3" x14ac:dyDescent="0.2">
      <c r="C533" s="81"/>
    </row>
    <row r="534" spans="3:3" x14ac:dyDescent="0.2">
      <c r="C534" s="81"/>
    </row>
    <row r="535" spans="3:3" x14ac:dyDescent="0.2">
      <c r="C535" s="81"/>
    </row>
    <row r="536" spans="3:3" x14ac:dyDescent="0.2">
      <c r="C536" s="81"/>
    </row>
    <row r="537" spans="3:3" x14ac:dyDescent="0.2">
      <c r="C537" s="81"/>
    </row>
    <row r="538" spans="3:3" x14ac:dyDescent="0.2">
      <c r="C538" s="81"/>
    </row>
    <row r="539" spans="3:3" x14ac:dyDescent="0.2">
      <c r="C539" s="81"/>
    </row>
    <row r="540" spans="3:3" x14ac:dyDescent="0.2">
      <c r="C540" s="81"/>
    </row>
    <row r="541" spans="3:3" x14ac:dyDescent="0.2">
      <c r="C541" s="81"/>
    </row>
    <row r="542" spans="3:3" x14ac:dyDescent="0.2">
      <c r="C542" s="81"/>
    </row>
    <row r="543" spans="3:3" x14ac:dyDescent="0.2">
      <c r="C543" s="81"/>
    </row>
    <row r="544" spans="3:3" x14ac:dyDescent="0.2">
      <c r="C544" s="81"/>
    </row>
    <row r="545" spans="3:3" x14ac:dyDescent="0.2">
      <c r="C545" s="81"/>
    </row>
    <row r="546" spans="3:3" x14ac:dyDescent="0.2">
      <c r="C546" s="81"/>
    </row>
    <row r="547" spans="3:3" x14ac:dyDescent="0.2">
      <c r="C547" s="81"/>
    </row>
    <row r="548" spans="3:3" x14ac:dyDescent="0.2">
      <c r="C548" s="81"/>
    </row>
    <row r="549" spans="3:3" x14ac:dyDescent="0.2">
      <c r="C549" s="81"/>
    </row>
    <row r="550" spans="3:3" x14ac:dyDescent="0.2">
      <c r="C550" s="81"/>
    </row>
    <row r="551" spans="3:3" x14ac:dyDescent="0.2">
      <c r="C551" s="81"/>
    </row>
    <row r="552" spans="3:3" x14ac:dyDescent="0.2">
      <c r="C552" s="81"/>
    </row>
    <row r="553" spans="3:3" x14ac:dyDescent="0.2">
      <c r="C553" s="81"/>
    </row>
    <row r="554" spans="3:3" x14ac:dyDescent="0.2">
      <c r="C554" s="81"/>
    </row>
    <row r="555" spans="3:3" x14ac:dyDescent="0.2">
      <c r="C555" s="81"/>
    </row>
    <row r="556" spans="3:3" x14ac:dyDescent="0.2">
      <c r="C556" s="81"/>
    </row>
    <row r="557" spans="3:3" x14ac:dyDescent="0.2">
      <c r="C557" s="81"/>
    </row>
    <row r="558" spans="3:3" x14ac:dyDescent="0.2">
      <c r="C558" s="81"/>
    </row>
    <row r="559" spans="3:3" x14ac:dyDescent="0.2">
      <c r="C559" s="81"/>
    </row>
    <row r="560" spans="3:3" x14ac:dyDescent="0.2">
      <c r="C560" s="81"/>
    </row>
    <row r="561" spans="3:3" x14ac:dyDescent="0.2">
      <c r="C561" s="81"/>
    </row>
    <row r="562" spans="3:3" x14ac:dyDescent="0.2">
      <c r="C562" s="81"/>
    </row>
    <row r="563" spans="3:3" x14ac:dyDescent="0.2">
      <c r="C563" s="81"/>
    </row>
    <row r="564" spans="3:3" x14ac:dyDescent="0.2">
      <c r="C564" s="81"/>
    </row>
    <row r="565" spans="3:3" x14ac:dyDescent="0.2">
      <c r="C565" s="81"/>
    </row>
    <row r="566" spans="3:3" x14ac:dyDescent="0.2">
      <c r="C566" s="81"/>
    </row>
    <row r="567" spans="3:3" x14ac:dyDescent="0.2">
      <c r="C567" s="81"/>
    </row>
    <row r="568" spans="3:3" x14ac:dyDescent="0.2">
      <c r="C568" s="81"/>
    </row>
    <row r="569" spans="3:3" x14ac:dyDescent="0.2">
      <c r="C569" s="81"/>
    </row>
    <row r="570" spans="3:3" x14ac:dyDescent="0.2">
      <c r="C570" s="81"/>
    </row>
    <row r="571" spans="3:3" x14ac:dyDescent="0.2">
      <c r="C571" s="81"/>
    </row>
    <row r="572" spans="3:3" x14ac:dyDescent="0.2">
      <c r="C572" s="81"/>
    </row>
    <row r="573" spans="3:3" x14ac:dyDescent="0.2">
      <c r="C573" s="81"/>
    </row>
    <row r="574" spans="3:3" x14ac:dyDescent="0.2">
      <c r="C574" s="81"/>
    </row>
    <row r="575" spans="3:3" x14ac:dyDescent="0.2">
      <c r="C575" s="81"/>
    </row>
    <row r="576" spans="3:3" x14ac:dyDescent="0.2">
      <c r="C576" s="81"/>
    </row>
    <row r="577" spans="3:3" x14ac:dyDescent="0.2">
      <c r="C577" s="81"/>
    </row>
    <row r="578" spans="3:3" x14ac:dyDescent="0.2">
      <c r="C578" s="81"/>
    </row>
    <row r="579" spans="3:3" x14ac:dyDescent="0.2">
      <c r="C579" s="81"/>
    </row>
    <row r="580" spans="3:3" x14ac:dyDescent="0.2">
      <c r="C580" s="81"/>
    </row>
    <row r="581" spans="3:3" x14ac:dyDescent="0.2">
      <c r="C581" s="81"/>
    </row>
    <row r="582" spans="3:3" x14ac:dyDescent="0.2">
      <c r="C582" s="81"/>
    </row>
    <row r="583" spans="3:3" x14ac:dyDescent="0.2">
      <c r="C583" s="81"/>
    </row>
    <row r="584" spans="3:3" x14ac:dyDescent="0.2">
      <c r="C584" s="81"/>
    </row>
    <row r="585" spans="3:3" x14ac:dyDescent="0.2">
      <c r="C585" s="81"/>
    </row>
    <row r="586" spans="3:3" x14ac:dyDescent="0.2">
      <c r="C586" s="81"/>
    </row>
    <row r="587" spans="3:3" x14ac:dyDescent="0.2">
      <c r="C587" s="81"/>
    </row>
    <row r="588" spans="3:3" x14ac:dyDescent="0.2">
      <c r="C588" s="81"/>
    </row>
    <row r="589" spans="3:3" x14ac:dyDescent="0.2">
      <c r="C589" s="81"/>
    </row>
    <row r="590" spans="3:3" x14ac:dyDescent="0.2">
      <c r="C590" s="81"/>
    </row>
    <row r="591" spans="3:3" x14ac:dyDescent="0.2">
      <c r="C591" s="81"/>
    </row>
    <row r="592" spans="3:3" x14ac:dyDescent="0.2">
      <c r="C592" s="81"/>
    </row>
    <row r="593" spans="3:3" x14ac:dyDescent="0.2">
      <c r="C593" s="81"/>
    </row>
    <row r="594" spans="3:3" x14ac:dyDescent="0.2">
      <c r="C594" s="81"/>
    </row>
    <row r="595" spans="3:3" x14ac:dyDescent="0.2">
      <c r="C595" s="81"/>
    </row>
    <row r="596" spans="3:3" x14ac:dyDescent="0.2">
      <c r="C596" s="81"/>
    </row>
    <row r="597" spans="3:3" x14ac:dyDescent="0.2">
      <c r="C597" s="81"/>
    </row>
    <row r="598" spans="3:3" x14ac:dyDescent="0.2">
      <c r="C598" s="81"/>
    </row>
    <row r="599" spans="3:3" x14ac:dyDescent="0.2">
      <c r="C599" s="81"/>
    </row>
    <row r="600" spans="3:3" x14ac:dyDescent="0.2">
      <c r="C600" s="81"/>
    </row>
    <row r="601" spans="3:3" x14ac:dyDescent="0.2">
      <c r="C601" s="81"/>
    </row>
    <row r="602" spans="3:3" x14ac:dyDescent="0.2">
      <c r="C602" s="81"/>
    </row>
    <row r="603" spans="3:3" x14ac:dyDescent="0.2">
      <c r="C603" s="81"/>
    </row>
    <row r="604" spans="3:3" x14ac:dyDescent="0.2">
      <c r="C604" s="81"/>
    </row>
    <row r="605" spans="3:3" x14ac:dyDescent="0.2">
      <c r="C605" s="81"/>
    </row>
    <row r="606" spans="3:3" x14ac:dyDescent="0.2">
      <c r="C606" s="81"/>
    </row>
    <row r="607" spans="3:3" x14ac:dyDescent="0.2">
      <c r="C607" s="81"/>
    </row>
    <row r="608" spans="3:3" x14ac:dyDescent="0.2">
      <c r="C608" s="81"/>
    </row>
    <row r="609" spans="3:3" x14ac:dyDescent="0.2">
      <c r="C609" s="81"/>
    </row>
    <row r="610" spans="3:3" x14ac:dyDescent="0.2">
      <c r="C610" s="81"/>
    </row>
    <row r="611" spans="3:3" x14ac:dyDescent="0.2">
      <c r="C611" s="81"/>
    </row>
    <row r="612" spans="3:3" x14ac:dyDescent="0.2">
      <c r="C612" s="81"/>
    </row>
    <row r="613" spans="3:3" x14ac:dyDescent="0.2">
      <c r="C613" s="81"/>
    </row>
    <row r="614" spans="3:3" x14ac:dyDescent="0.2">
      <c r="C614" s="81"/>
    </row>
    <row r="615" spans="3:3" x14ac:dyDescent="0.2">
      <c r="C615" s="81"/>
    </row>
    <row r="616" spans="3:3" x14ac:dyDescent="0.2">
      <c r="C616" s="81"/>
    </row>
    <row r="617" spans="3:3" x14ac:dyDescent="0.2">
      <c r="C617" s="81"/>
    </row>
    <row r="618" spans="3:3" x14ac:dyDescent="0.2">
      <c r="C618" s="81"/>
    </row>
    <row r="619" spans="3:3" x14ac:dyDescent="0.2">
      <c r="C619" s="81"/>
    </row>
    <row r="620" spans="3:3" x14ac:dyDescent="0.2">
      <c r="C620" s="81"/>
    </row>
    <row r="621" spans="3:3" x14ac:dyDescent="0.2">
      <c r="C621" s="81"/>
    </row>
    <row r="622" spans="3:3" x14ac:dyDescent="0.2">
      <c r="C622" s="81"/>
    </row>
    <row r="623" spans="3:3" x14ac:dyDescent="0.2">
      <c r="C623" s="81"/>
    </row>
    <row r="624" spans="3:3" x14ac:dyDescent="0.2">
      <c r="C624" s="81"/>
    </row>
    <row r="625" spans="3:3" x14ac:dyDescent="0.2">
      <c r="C625" s="81"/>
    </row>
    <row r="626" spans="3:3" x14ac:dyDescent="0.2">
      <c r="C626" s="81"/>
    </row>
    <row r="627" spans="3:3" x14ac:dyDescent="0.2">
      <c r="C627" s="81"/>
    </row>
    <row r="628" spans="3:3" x14ac:dyDescent="0.2">
      <c r="C628" s="81"/>
    </row>
    <row r="629" spans="3:3" x14ac:dyDescent="0.2">
      <c r="C629" s="81"/>
    </row>
    <row r="630" spans="3:3" x14ac:dyDescent="0.2">
      <c r="C630" s="81"/>
    </row>
    <row r="631" spans="3:3" x14ac:dyDescent="0.2">
      <c r="C631" s="81"/>
    </row>
    <row r="632" spans="3:3" x14ac:dyDescent="0.2">
      <c r="C632" s="81"/>
    </row>
    <row r="633" spans="3:3" x14ac:dyDescent="0.2">
      <c r="C633" s="81"/>
    </row>
    <row r="634" spans="3:3" x14ac:dyDescent="0.2">
      <c r="C634" s="81"/>
    </row>
    <row r="635" spans="3:3" x14ac:dyDescent="0.2">
      <c r="C635" s="81"/>
    </row>
    <row r="636" spans="3:3" x14ac:dyDescent="0.2">
      <c r="C636" s="81"/>
    </row>
    <row r="637" spans="3:3" x14ac:dyDescent="0.2">
      <c r="C637" s="81"/>
    </row>
    <row r="638" spans="3:3" x14ac:dyDescent="0.2">
      <c r="C638" s="81"/>
    </row>
    <row r="639" spans="3:3" x14ac:dyDescent="0.2">
      <c r="C639" s="81"/>
    </row>
    <row r="640" spans="3:3" x14ac:dyDescent="0.2">
      <c r="C640" s="81"/>
    </row>
    <row r="641" spans="3:3" x14ac:dyDescent="0.2">
      <c r="C641" s="81"/>
    </row>
    <row r="642" spans="3:3" x14ac:dyDescent="0.2">
      <c r="C642" s="81"/>
    </row>
    <row r="643" spans="3:3" x14ac:dyDescent="0.2">
      <c r="C643" s="81"/>
    </row>
    <row r="644" spans="3:3" x14ac:dyDescent="0.2">
      <c r="C644" s="81"/>
    </row>
    <row r="645" spans="3:3" x14ac:dyDescent="0.2">
      <c r="C645" s="81"/>
    </row>
    <row r="646" spans="3:3" x14ac:dyDescent="0.2">
      <c r="C646" s="81"/>
    </row>
    <row r="647" spans="3:3" x14ac:dyDescent="0.2">
      <c r="C647" s="81"/>
    </row>
    <row r="648" spans="3:3" x14ac:dyDescent="0.2">
      <c r="C648" s="81"/>
    </row>
    <row r="649" spans="3:3" x14ac:dyDescent="0.2">
      <c r="C649" s="81"/>
    </row>
    <row r="650" spans="3:3" x14ac:dyDescent="0.2">
      <c r="C650" s="81"/>
    </row>
    <row r="651" spans="3:3" x14ac:dyDescent="0.2">
      <c r="C651" s="81"/>
    </row>
    <row r="652" spans="3:3" x14ac:dyDescent="0.2">
      <c r="C652" s="81"/>
    </row>
    <row r="653" spans="3:3" x14ac:dyDescent="0.2">
      <c r="C653" s="81"/>
    </row>
    <row r="654" spans="3:3" x14ac:dyDescent="0.2">
      <c r="C654" s="81"/>
    </row>
    <row r="655" spans="3:3" x14ac:dyDescent="0.2">
      <c r="C655" s="81"/>
    </row>
    <row r="656" spans="3:3" x14ac:dyDescent="0.2">
      <c r="C656" s="81"/>
    </row>
    <row r="657" spans="3:3" x14ac:dyDescent="0.2">
      <c r="C657" s="81"/>
    </row>
    <row r="658" spans="3:3" x14ac:dyDescent="0.2">
      <c r="C658" s="81"/>
    </row>
    <row r="659" spans="3:3" x14ac:dyDescent="0.2">
      <c r="C659" s="81"/>
    </row>
    <row r="660" spans="3:3" x14ac:dyDescent="0.2">
      <c r="C660" s="81"/>
    </row>
    <row r="661" spans="3:3" x14ac:dyDescent="0.2">
      <c r="C661" s="81"/>
    </row>
    <row r="662" spans="3:3" x14ac:dyDescent="0.2">
      <c r="C662" s="81"/>
    </row>
    <row r="663" spans="3:3" x14ac:dyDescent="0.2">
      <c r="C663" s="81"/>
    </row>
    <row r="664" spans="3:3" x14ac:dyDescent="0.2">
      <c r="C664" s="81"/>
    </row>
    <row r="665" spans="3:3" x14ac:dyDescent="0.2">
      <c r="C665" s="81"/>
    </row>
    <row r="666" spans="3:3" x14ac:dyDescent="0.2">
      <c r="C666" s="81"/>
    </row>
    <row r="667" spans="3:3" x14ac:dyDescent="0.2">
      <c r="C667" s="81"/>
    </row>
    <row r="668" spans="3:3" x14ac:dyDescent="0.2">
      <c r="C668" s="81"/>
    </row>
    <row r="669" spans="3:3" x14ac:dyDescent="0.2">
      <c r="C669" s="81"/>
    </row>
    <row r="670" spans="3:3" x14ac:dyDescent="0.2">
      <c r="C670" s="81"/>
    </row>
    <row r="671" spans="3:3" x14ac:dyDescent="0.2">
      <c r="C671" s="81"/>
    </row>
    <row r="672" spans="3:3" x14ac:dyDescent="0.2">
      <c r="C672" s="81"/>
    </row>
    <row r="673" spans="3:3" x14ac:dyDescent="0.2">
      <c r="C673" s="81"/>
    </row>
    <row r="674" spans="3:3" x14ac:dyDescent="0.2">
      <c r="C674" s="81"/>
    </row>
    <row r="675" spans="3:3" x14ac:dyDescent="0.2">
      <c r="C675" s="81"/>
    </row>
    <row r="676" spans="3:3" x14ac:dyDescent="0.2">
      <c r="C676" s="81"/>
    </row>
    <row r="677" spans="3:3" x14ac:dyDescent="0.2">
      <c r="C677" s="81"/>
    </row>
    <row r="678" spans="3:3" x14ac:dyDescent="0.2">
      <c r="C678" s="81"/>
    </row>
    <row r="679" spans="3:3" x14ac:dyDescent="0.2">
      <c r="C679" s="81"/>
    </row>
    <row r="680" spans="3:3" x14ac:dyDescent="0.2">
      <c r="C680" s="81"/>
    </row>
    <row r="681" spans="3:3" x14ac:dyDescent="0.2">
      <c r="C681" s="81"/>
    </row>
    <row r="682" spans="3:3" x14ac:dyDescent="0.2">
      <c r="C682" s="81"/>
    </row>
    <row r="683" spans="3:3" x14ac:dyDescent="0.2">
      <c r="C683" s="81"/>
    </row>
    <row r="684" spans="3:3" x14ac:dyDescent="0.2">
      <c r="C684" s="81"/>
    </row>
    <row r="685" spans="3:3" x14ac:dyDescent="0.2">
      <c r="C685" s="81"/>
    </row>
    <row r="686" spans="3:3" x14ac:dyDescent="0.2">
      <c r="C686" s="81"/>
    </row>
    <row r="687" spans="3:3" x14ac:dyDescent="0.2">
      <c r="C687" s="81"/>
    </row>
    <row r="688" spans="3:3" x14ac:dyDescent="0.2">
      <c r="C688" s="81"/>
    </row>
    <row r="689" spans="3:3" x14ac:dyDescent="0.2">
      <c r="C689" s="81"/>
    </row>
    <row r="690" spans="3:3" x14ac:dyDescent="0.2">
      <c r="C690" s="81"/>
    </row>
    <row r="691" spans="3:3" x14ac:dyDescent="0.2">
      <c r="C691" s="81"/>
    </row>
    <row r="692" spans="3:3" x14ac:dyDescent="0.2">
      <c r="C692" s="81"/>
    </row>
    <row r="693" spans="3:3" x14ac:dyDescent="0.2">
      <c r="C693" s="81"/>
    </row>
    <row r="694" spans="3:3" x14ac:dyDescent="0.2">
      <c r="C694" s="81"/>
    </row>
    <row r="695" spans="3:3" x14ac:dyDescent="0.2">
      <c r="C695" s="81"/>
    </row>
    <row r="696" spans="3:3" x14ac:dyDescent="0.2">
      <c r="C696" s="81"/>
    </row>
    <row r="697" spans="3:3" x14ac:dyDescent="0.2">
      <c r="C697" s="81"/>
    </row>
    <row r="698" spans="3:3" x14ac:dyDescent="0.2">
      <c r="C698" s="81"/>
    </row>
    <row r="699" spans="3:3" x14ac:dyDescent="0.2">
      <c r="C699" s="81"/>
    </row>
    <row r="700" spans="3:3" x14ac:dyDescent="0.2">
      <c r="C700" s="81"/>
    </row>
    <row r="701" spans="3:3" x14ac:dyDescent="0.2">
      <c r="C701" s="81"/>
    </row>
    <row r="702" spans="3:3" x14ac:dyDescent="0.2">
      <c r="C702" s="81"/>
    </row>
    <row r="703" spans="3:3" x14ac:dyDescent="0.2">
      <c r="C703" s="81"/>
    </row>
    <row r="704" spans="3:3" x14ac:dyDescent="0.2">
      <c r="C704" s="81"/>
    </row>
    <row r="705" spans="3:3" x14ac:dyDescent="0.2">
      <c r="C705" s="81"/>
    </row>
    <row r="706" spans="3:3" x14ac:dyDescent="0.2">
      <c r="C706" s="81"/>
    </row>
    <row r="707" spans="3:3" x14ac:dyDescent="0.2">
      <c r="C707" s="81"/>
    </row>
    <row r="708" spans="3:3" x14ac:dyDescent="0.2">
      <c r="C708" s="81"/>
    </row>
    <row r="709" spans="3:3" x14ac:dyDescent="0.2">
      <c r="C709" s="81"/>
    </row>
    <row r="710" spans="3:3" x14ac:dyDescent="0.2">
      <c r="C710" s="81"/>
    </row>
    <row r="711" spans="3:3" x14ac:dyDescent="0.2">
      <c r="C711" s="81"/>
    </row>
    <row r="712" spans="3:3" x14ac:dyDescent="0.2">
      <c r="C712" s="81"/>
    </row>
    <row r="713" spans="3:3" x14ac:dyDescent="0.2">
      <c r="C713" s="81"/>
    </row>
    <row r="714" spans="3:3" x14ac:dyDescent="0.2">
      <c r="C714" s="81"/>
    </row>
    <row r="715" spans="3:3" x14ac:dyDescent="0.2">
      <c r="C715" s="81"/>
    </row>
    <row r="716" spans="3:3" x14ac:dyDescent="0.2">
      <c r="C716" s="81"/>
    </row>
    <row r="717" spans="3:3" x14ac:dyDescent="0.2">
      <c r="C717" s="81"/>
    </row>
    <row r="718" spans="3:3" x14ac:dyDescent="0.2">
      <c r="C718" s="81"/>
    </row>
    <row r="719" spans="3:3" x14ac:dyDescent="0.2">
      <c r="C719" s="81"/>
    </row>
    <row r="720" spans="3:3" x14ac:dyDescent="0.2">
      <c r="C720" s="81"/>
    </row>
    <row r="721" spans="3:3" x14ac:dyDescent="0.2">
      <c r="C721" s="81"/>
    </row>
    <row r="722" spans="3:3" x14ac:dyDescent="0.2">
      <c r="C722" s="81"/>
    </row>
    <row r="723" spans="3:3" x14ac:dyDescent="0.2">
      <c r="C723" s="81"/>
    </row>
    <row r="724" spans="3:3" x14ac:dyDescent="0.2">
      <c r="C724" s="81"/>
    </row>
    <row r="725" spans="3:3" x14ac:dyDescent="0.2">
      <c r="C725" s="81"/>
    </row>
    <row r="726" spans="3:3" x14ac:dyDescent="0.2">
      <c r="C726" s="81"/>
    </row>
    <row r="727" spans="3:3" x14ac:dyDescent="0.2">
      <c r="C727" s="81"/>
    </row>
    <row r="728" spans="3:3" x14ac:dyDescent="0.2">
      <c r="C728" s="81"/>
    </row>
    <row r="729" spans="3:3" x14ac:dyDescent="0.2">
      <c r="C729" s="81"/>
    </row>
    <row r="730" spans="3:3" x14ac:dyDescent="0.2">
      <c r="C730" s="81"/>
    </row>
    <row r="731" spans="3:3" x14ac:dyDescent="0.2">
      <c r="C731" s="81"/>
    </row>
    <row r="732" spans="3:3" x14ac:dyDescent="0.2">
      <c r="C732" s="81"/>
    </row>
    <row r="733" spans="3:3" x14ac:dyDescent="0.2">
      <c r="C733" s="81"/>
    </row>
    <row r="734" spans="3:3" x14ac:dyDescent="0.2">
      <c r="C734" s="81"/>
    </row>
    <row r="735" spans="3:3" x14ac:dyDescent="0.2">
      <c r="C735" s="81"/>
    </row>
    <row r="736" spans="3:3" x14ac:dyDescent="0.2">
      <c r="C736" s="81"/>
    </row>
    <row r="737" spans="3:3" x14ac:dyDescent="0.2">
      <c r="C737" s="81"/>
    </row>
    <row r="738" spans="3:3" x14ac:dyDescent="0.2">
      <c r="C738" s="81"/>
    </row>
    <row r="739" spans="3:3" x14ac:dyDescent="0.2">
      <c r="C739" s="81"/>
    </row>
    <row r="740" spans="3:3" x14ac:dyDescent="0.2">
      <c r="C740" s="81"/>
    </row>
    <row r="741" spans="3:3" x14ac:dyDescent="0.2">
      <c r="C741" s="81"/>
    </row>
    <row r="742" spans="3:3" x14ac:dyDescent="0.2">
      <c r="C742" s="81"/>
    </row>
    <row r="743" spans="3:3" x14ac:dyDescent="0.2">
      <c r="C743" s="81"/>
    </row>
    <row r="744" spans="3:3" x14ac:dyDescent="0.2">
      <c r="C744" s="81"/>
    </row>
    <row r="745" spans="3:3" x14ac:dyDescent="0.2">
      <c r="C745" s="81"/>
    </row>
    <row r="746" spans="3:3" x14ac:dyDescent="0.2">
      <c r="C746" s="81"/>
    </row>
    <row r="747" spans="3:3" x14ac:dyDescent="0.2">
      <c r="C747" s="81"/>
    </row>
    <row r="748" spans="3:3" x14ac:dyDescent="0.2">
      <c r="C748" s="81"/>
    </row>
    <row r="749" spans="3:3" x14ac:dyDescent="0.2">
      <c r="C749" s="81"/>
    </row>
    <row r="750" spans="3:3" x14ac:dyDescent="0.2">
      <c r="C750" s="81"/>
    </row>
    <row r="751" spans="3:3" x14ac:dyDescent="0.2">
      <c r="C751" s="81"/>
    </row>
    <row r="752" spans="3:3" x14ac:dyDescent="0.2">
      <c r="C752" s="81"/>
    </row>
    <row r="753" spans="3:3" x14ac:dyDescent="0.2">
      <c r="C753" s="81"/>
    </row>
    <row r="754" spans="3:3" x14ac:dyDescent="0.2">
      <c r="C754" s="81"/>
    </row>
    <row r="755" spans="3:3" x14ac:dyDescent="0.2">
      <c r="C755" s="81"/>
    </row>
    <row r="756" spans="3:3" x14ac:dyDescent="0.2">
      <c r="C756" s="81"/>
    </row>
    <row r="757" spans="3:3" x14ac:dyDescent="0.2">
      <c r="C757" s="81"/>
    </row>
    <row r="758" spans="3:3" x14ac:dyDescent="0.2">
      <c r="C758" s="81"/>
    </row>
    <row r="759" spans="3:3" x14ac:dyDescent="0.2">
      <c r="C759" s="81"/>
    </row>
    <row r="760" spans="3:3" x14ac:dyDescent="0.2">
      <c r="C760" s="81"/>
    </row>
    <row r="761" spans="3:3" x14ac:dyDescent="0.2">
      <c r="C761" s="81"/>
    </row>
    <row r="762" spans="3:3" x14ac:dyDescent="0.2">
      <c r="C762" s="81"/>
    </row>
    <row r="763" spans="3:3" x14ac:dyDescent="0.2">
      <c r="C763" s="81"/>
    </row>
    <row r="764" spans="3:3" x14ac:dyDescent="0.2">
      <c r="C764" s="81"/>
    </row>
    <row r="765" spans="3:3" x14ac:dyDescent="0.2">
      <c r="C765" s="81"/>
    </row>
    <row r="766" spans="3:3" x14ac:dyDescent="0.2">
      <c r="C766" s="81"/>
    </row>
    <row r="767" spans="3:3" x14ac:dyDescent="0.2">
      <c r="C767" s="81"/>
    </row>
    <row r="768" spans="3:3" x14ac:dyDescent="0.2">
      <c r="C768" s="81"/>
    </row>
    <row r="769" spans="3:3" x14ac:dyDescent="0.2">
      <c r="C769" s="81"/>
    </row>
    <row r="770" spans="3:3" x14ac:dyDescent="0.2">
      <c r="C770" s="81"/>
    </row>
    <row r="771" spans="3:3" x14ac:dyDescent="0.2">
      <c r="C771" s="81"/>
    </row>
    <row r="772" spans="3:3" x14ac:dyDescent="0.2">
      <c r="C772" s="81"/>
    </row>
    <row r="773" spans="3:3" x14ac:dyDescent="0.2">
      <c r="C773" s="81"/>
    </row>
    <row r="774" spans="3:3" x14ac:dyDescent="0.2">
      <c r="C774" s="81"/>
    </row>
    <row r="775" spans="3:3" x14ac:dyDescent="0.2">
      <c r="C775" s="81"/>
    </row>
    <row r="776" spans="3:3" x14ac:dyDescent="0.2">
      <c r="C776" s="81"/>
    </row>
    <row r="777" spans="3:3" x14ac:dyDescent="0.2">
      <c r="C777" s="81"/>
    </row>
    <row r="778" spans="3:3" x14ac:dyDescent="0.2">
      <c r="C778" s="81"/>
    </row>
    <row r="779" spans="3:3" x14ac:dyDescent="0.2">
      <c r="C779" s="81"/>
    </row>
    <row r="780" spans="3:3" x14ac:dyDescent="0.2">
      <c r="C780" s="81"/>
    </row>
    <row r="781" spans="3:3" x14ac:dyDescent="0.2">
      <c r="C781" s="81"/>
    </row>
    <row r="782" spans="3:3" x14ac:dyDescent="0.2">
      <c r="C782" s="81"/>
    </row>
    <row r="783" spans="3:3" x14ac:dyDescent="0.2">
      <c r="C783" s="81"/>
    </row>
    <row r="784" spans="3:3" x14ac:dyDescent="0.2">
      <c r="C784" s="81"/>
    </row>
    <row r="785" spans="3:3" x14ac:dyDescent="0.2">
      <c r="C785" s="81"/>
    </row>
    <row r="786" spans="3:3" x14ac:dyDescent="0.2">
      <c r="C786" s="81"/>
    </row>
    <row r="787" spans="3:3" x14ac:dyDescent="0.2">
      <c r="C787" s="81"/>
    </row>
    <row r="788" spans="3:3" x14ac:dyDescent="0.2">
      <c r="C788" s="81"/>
    </row>
    <row r="789" spans="3:3" x14ac:dyDescent="0.2">
      <c r="C789" s="81"/>
    </row>
    <row r="790" spans="3:3" x14ac:dyDescent="0.2">
      <c r="C790" s="81"/>
    </row>
    <row r="791" spans="3:3" x14ac:dyDescent="0.2">
      <c r="C791" s="81"/>
    </row>
    <row r="792" spans="3:3" x14ac:dyDescent="0.2">
      <c r="C792" s="81"/>
    </row>
    <row r="793" spans="3:3" x14ac:dyDescent="0.2">
      <c r="C793" s="81"/>
    </row>
    <row r="794" spans="3:3" x14ac:dyDescent="0.2">
      <c r="C794" s="81"/>
    </row>
    <row r="795" spans="3:3" x14ac:dyDescent="0.2">
      <c r="C795" s="81"/>
    </row>
    <row r="796" spans="3:3" x14ac:dyDescent="0.2">
      <c r="C796" s="81"/>
    </row>
    <row r="797" spans="3:3" x14ac:dyDescent="0.2">
      <c r="C797" s="81"/>
    </row>
    <row r="798" spans="3:3" x14ac:dyDescent="0.2">
      <c r="C798" s="81"/>
    </row>
    <row r="799" spans="3:3" x14ac:dyDescent="0.2">
      <c r="C799" s="81"/>
    </row>
    <row r="800" spans="3:3" x14ac:dyDescent="0.2">
      <c r="C800" s="81"/>
    </row>
    <row r="801" spans="3:3" x14ac:dyDescent="0.2">
      <c r="C801" s="81"/>
    </row>
    <row r="802" spans="3:3" x14ac:dyDescent="0.2">
      <c r="C802" s="81"/>
    </row>
    <row r="803" spans="3:3" x14ac:dyDescent="0.2">
      <c r="C803" s="81"/>
    </row>
    <row r="804" spans="3:3" x14ac:dyDescent="0.2">
      <c r="C804" s="81"/>
    </row>
    <row r="805" spans="3:3" x14ac:dyDescent="0.2">
      <c r="C805" s="81"/>
    </row>
    <row r="806" spans="3:3" x14ac:dyDescent="0.2">
      <c r="C806" s="81"/>
    </row>
    <row r="807" spans="3:3" x14ac:dyDescent="0.2">
      <c r="C807" s="81"/>
    </row>
    <row r="808" spans="3:3" x14ac:dyDescent="0.2">
      <c r="C808" s="81"/>
    </row>
    <row r="809" spans="3:3" x14ac:dyDescent="0.2">
      <c r="C809" s="81"/>
    </row>
    <row r="810" spans="3:3" x14ac:dyDescent="0.2">
      <c r="C810" s="81"/>
    </row>
    <row r="811" spans="3:3" x14ac:dyDescent="0.2">
      <c r="C811" s="81"/>
    </row>
    <row r="812" spans="3:3" x14ac:dyDescent="0.2">
      <c r="C812" s="81"/>
    </row>
    <row r="813" spans="3:3" x14ac:dyDescent="0.2">
      <c r="C813" s="81"/>
    </row>
    <row r="814" spans="3:3" x14ac:dyDescent="0.2">
      <c r="C814" s="81"/>
    </row>
    <row r="815" spans="3:3" x14ac:dyDescent="0.2">
      <c r="C815" s="81"/>
    </row>
    <row r="816" spans="3:3" x14ac:dyDescent="0.2">
      <c r="C816" s="81"/>
    </row>
    <row r="817" spans="3:3" x14ac:dyDescent="0.2">
      <c r="C817" s="81"/>
    </row>
    <row r="818" spans="3:3" x14ac:dyDescent="0.2">
      <c r="C818" s="81"/>
    </row>
    <row r="819" spans="3:3" x14ac:dyDescent="0.2">
      <c r="C819" s="81"/>
    </row>
    <row r="820" spans="3:3" x14ac:dyDescent="0.2">
      <c r="C820" s="81"/>
    </row>
    <row r="821" spans="3:3" x14ac:dyDescent="0.2">
      <c r="C821" s="81"/>
    </row>
    <row r="822" spans="3:3" x14ac:dyDescent="0.2">
      <c r="C822" s="81"/>
    </row>
    <row r="823" spans="3:3" x14ac:dyDescent="0.2">
      <c r="C823" s="81"/>
    </row>
    <row r="824" spans="3:3" x14ac:dyDescent="0.2">
      <c r="C824" s="81"/>
    </row>
    <row r="825" spans="3:3" x14ac:dyDescent="0.2">
      <c r="C825" s="81"/>
    </row>
    <row r="826" spans="3:3" x14ac:dyDescent="0.2">
      <c r="C826" s="81"/>
    </row>
    <row r="827" spans="3:3" x14ac:dyDescent="0.2">
      <c r="C827" s="81"/>
    </row>
    <row r="828" spans="3:3" x14ac:dyDescent="0.2">
      <c r="C828" s="81"/>
    </row>
    <row r="829" spans="3:3" x14ac:dyDescent="0.2">
      <c r="C829" s="81"/>
    </row>
    <row r="830" spans="3:3" x14ac:dyDescent="0.2">
      <c r="C830" s="81"/>
    </row>
    <row r="831" spans="3:3" x14ac:dyDescent="0.2">
      <c r="C831" s="81"/>
    </row>
    <row r="832" spans="3:3" x14ac:dyDescent="0.2">
      <c r="C832" s="81"/>
    </row>
    <row r="833" spans="3:3" x14ac:dyDescent="0.2">
      <c r="C833" s="81"/>
    </row>
    <row r="834" spans="3:3" x14ac:dyDescent="0.2">
      <c r="C834" s="81"/>
    </row>
    <row r="835" spans="3:3" x14ac:dyDescent="0.2">
      <c r="C835" s="81"/>
    </row>
    <row r="836" spans="3:3" x14ac:dyDescent="0.2">
      <c r="C836" s="81"/>
    </row>
    <row r="837" spans="3:3" x14ac:dyDescent="0.2">
      <c r="C837" s="81"/>
    </row>
    <row r="838" spans="3:3" x14ac:dyDescent="0.2">
      <c r="C838" s="81"/>
    </row>
    <row r="839" spans="3:3" x14ac:dyDescent="0.2">
      <c r="C839" s="81"/>
    </row>
    <row r="840" spans="3:3" x14ac:dyDescent="0.2">
      <c r="C840" s="81"/>
    </row>
    <row r="841" spans="3:3" x14ac:dyDescent="0.2">
      <c r="C841" s="81"/>
    </row>
    <row r="842" spans="3:3" x14ac:dyDescent="0.2">
      <c r="C842" s="81"/>
    </row>
    <row r="843" spans="3:3" x14ac:dyDescent="0.2">
      <c r="C843" s="81"/>
    </row>
    <row r="844" spans="3:3" x14ac:dyDescent="0.2">
      <c r="C844" s="81"/>
    </row>
    <row r="845" spans="3:3" x14ac:dyDescent="0.2">
      <c r="C845" s="81"/>
    </row>
    <row r="846" spans="3:3" x14ac:dyDescent="0.2">
      <c r="C846" s="81"/>
    </row>
    <row r="847" spans="3:3" x14ac:dyDescent="0.2">
      <c r="C847" s="81"/>
    </row>
    <row r="848" spans="3:3" x14ac:dyDescent="0.2">
      <c r="C848" s="81"/>
    </row>
    <row r="849" spans="3:3" x14ac:dyDescent="0.2">
      <c r="C849" s="81"/>
    </row>
    <row r="850" spans="3:3" x14ac:dyDescent="0.2">
      <c r="C850" s="81"/>
    </row>
    <row r="851" spans="3:3" x14ac:dyDescent="0.2">
      <c r="C851" s="81"/>
    </row>
    <row r="852" spans="3:3" x14ac:dyDescent="0.2">
      <c r="C852" s="81"/>
    </row>
    <row r="853" spans="3:3" x14ac:dyDescent="0.2">
      <c r="C853" s="81"/>
    </row>
    <row r="854" spans="3:3" x14ac:dyDescent="0.2">
      <c r="C854" s="81"/>
    </row>
    <row r="855" spans="3:3" x14ac:dyDescent="0.2">
      <c r="C855" s="81"/>
    </row>
    <row r="856" spans="3:3" x14ac:dyDescent="0.2">
      <c r="C856" s="81"/>
    </row>
    <row r="857" spans="3:3" x14ac:dyDescent="0.2">
      <c r="C857" s="81"/>
    </row>
    <row r="858" spans="3:3" x14ac:dyDescent="0.2">
      <c r="C858" s="81"/>
    </row>
    <row r="859" spans="3:3" x14ac:dyDescent="0.2">
      <c r="C859" s="81"/>
    </row>
    <row r="860" spans="3:3" x14ac:dyDescent="0.2">
      <c r="C860" s="81"/>
    </row>
    <row r="861" spans="3:3" x14ac:dyDescent="0.2">
      <c r="C861" s="81"/>
    </row>
    <row r="862" spans="3:3" x14ac:dyDescent="0.2">
      <c r="C862" s="81"/>
    </row>
    <row r="863" spans="3:3" x14ac:dyDescent="0.2">
      <c r="C863" s="81"/>
    </row>
    <row r="864" spans="3:3" x14ac:dyDescent="0.2">
      <c r="C864" s="81"/>
    </row>
    <row r="865" spans="3:3" x14ac:dyDescent="0.2">
      <c r="C865" s="81"/>
    </row>
    <row r="866" spans="3:3" x14ac:dyDescent="0.2">
      <c r="C866" s="81"/>
    </row>
    <row r="867" spans="3:3" x14ac:dyDescent="0.2">
      <c r="C867" s="81"/>
    </row>
    <row r="868" spans="3:3" x14ac:dyDescent="0.2">
      <c r="C868" s="81"/>
    </row>
    <row r="869" spans="3:3" x14ac:dyDescent="0.2">
      <c r="C869" s="81"/>
    </row>
    <row r="870" spans="3:3" x14ac:dyDescent="0.2">
      <c r="C870" s="81"/>
    </row>
    <row r="871" spans="3:3" x14ac:dyDescent="0.2">
      <c r="C871" s="81"/>
    </row>
    <row r="872" spans="3:3" x14ac:dyDescent="0.2">
      <c r="C872" s="81"/>
    </row>
    <row r="873" spans="3:3" x14ac:dyDescent="0.2">
      <c r="C873" s="81"/>
    </row>
    <row r="874" spans="3:3" x14ac:dyDescent="0.2">
      <c r="C874" s="81"/>
    </row>
    <row r="875" spans="3:3" x14ac:dyDescent="0.2">
      <c r="C875" s="81"/>
    </row>
    <row r="876" spans="3:3" x14ac:dyDescent="0.2">
      <c r="C876" s="81"/>
    </row>
    <row r="877" spans="3:3" x14ac:dyDescent="0.2">
      <c r="C877" s="81"/>
    </row>
    <row r="878" spans="3:3" x14ac:dyDescent="0.2">
      <c r="C878" s="81"/>
    </row>
    <row r="879" spans="3:3" x14ac:dyDescent="0.2">
      <c r="C879" s="81"/>
    </row>
    <row r="880" spans="3:3" x14ac:dyDescent="0.2">
      <c r="C880" s="81"/>
    </row>
    <row r="881" spans="3:3" x14ac:dyDescent="0.2">
      <c r="C881" s="81"/>
    </row>
    <row r="882" spans="3:3" x14ac:dyDescent="0.2">
      <c r="C882" s="81"/>
    </row>
    <row r="883" spans="3:3" x14ac:dyDescent="0.2">
      <c r="C883" s="81"/>
    </row>
    <row r="884" spans="3:3" x14ac:dyDescent="0.2">
      <c r="C884" s="81"/>
    </row>
    <row r="885" spans="3:3" x14ac:dyDescent="0.2">
      <c r="C885" s="81"/>
    </row>
    <row r="886" spans="3:3" x14ac:dyDescent="0.2">
      <c r="C886" s="81"/>
    </row>
    <row r="887" spans="3:3" x14ac:dyDescent="0.2">
      <c r="C887" s="81"/>
    </row>
    <row r="888" spans="3:3" x14ac:dyDescent="0.2">
      <c r="C888" s="81"/>
    </row>
    <row r="889" spans="3:3" x14ac:dyDescent="0.2">
      <c r="C889" s="81"/>
    </row>
    <row r="890" spans="3:3" x14ac:dyDescent="0.2">
      <c r="C890" s="81"/>
    </row>
    <row r="891" spans="3:3" x14ac:dyDescent="0.2">
      <c r="C891" s="81"/>
    </row>
    <row r="892" spans="3:3" x14ac:dyDescent="0.2">
      <c r="C892" s="81"/>
    </row>
    <row r="893" spans="3:3" x14ac:dyDescent="0.2">
      <c r="C893" s="81"/>
    </row>
    <row r="894" spans="3:3" x14ac:dyDescent="0.2">
      <c r="C894" s="81"/>
    </row>
    <row r="895" spans="3:3" x14ac:dyDescent="0.2">
      <c r="C895" s="81"/>
    </row>
    <row r="896" spans="3:3" x14ac:dyDescent="0.2">
      <c r="C896" s="81"/>
    </row>
    <row r="897" spans="3:3" x14ac:dyDescent="0.2">
      <c r="C897" s="81"/>
    </row>
    <row r="898" spans="3:3" x14ac:dyDescent="0.2">
      <c r="C898" s="81"/>
    </row>
    <row r="899" spans="3:3" x14ac:dyDescent="0.2">
      <c r="C899" s="81"/>
    </row>
    <row r="900" spans="3:3" x14ac:dyDescent="0.2">
      <c r="C900" s="81"/>
    </row>
    <row r="901" spans="3:3" x14ac:dyDescent="0.2">
      <c r="C901" s="81"/>
    </row>
    <row r="902" spans="3:3" x14ac:dyDescent="0.2">
      <c r="C902" s="81"/>
    </row>
    <row r="903" spans="3:3" x14ac:dyDescent="0.2">
      <c r="C903" s="81"/>
    </row>
    <row r="904" spans="3:3" x14ac:dyDescent="0.2">
      <c r="C904" s="81"/>
    </row>
  </sheetData>
  <mergeCells count="2">
    <mergeCell ref="E1:F1"/>
    <mergeCell ref="I1:J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Lucie Horká</dc:creator>
  <cp:lastModifiedBy>Lucy</cp:lastModifiedBy>
  <dcterms:created xsi:type="dcterms:W3CDTF">2023-10-12T13:41:32Z</dcterms:created>
  <dcterms:modified xsi:type="dcterms:W3CDTF">2023-10-18T12:42:29Z</dcterms:modified>
</cp:coreProperties>
</file>